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N:\1_Marchés publics\2024\045-24 - Travaux de réhabilitation et d'amélioration traitement de l'air - chorus - Titulaire - NTD\1 - Rédaction\1-2 DC élaboration\V11\"/>
    </mc:Choice>
  </mc:AlternateContent>
  <xr:revisionPtr revIDLastSave="0" documentId="13_ncr:1_{11D9D895-4950-45B0-B7E9-B9ACDF95A7A7}" xr6:coauthVersionLast="47" xr6:coauthVersionMax="47" xr10:uidLastSave="{00000000-0000-0000-0000-000000000000}"/>
  <bookViews>
    <workbookView xWindow="25080" yWindow="-525" windowWidth="29040" windowHeight="15840" activeTab="1" xr2:uid="{00000000-000D-0000-FFFF-FFFF00000000}"/>
  </bookViews>
  <sheets>
    <sheet name="ENTETE" sheetId="2" r:id="rId1"/>
    <sheet name="DPGF CVCP" sheetId="3" r:id="rId2"/>
    <sheet name="DPGF Elec." sheetId="1" r:id="rId3"/>
    <sheet name="DPGF GTB" sheetId="4" r:id="rId4"/>
    <sheet name="RECAP" sheetId="6" r:id="rId5"/>
  </sheets>
  <externalReferences>
    <externalReference r:id="rId6"/>
  </externalReferences>
  <definedNames>
    <definedName name="_xlnm._FilterDatabase" localSheetId="2" hidden="1">'DPGF Elec.'!$A$5:$H$75</definedName>
    <definedName name="_xlnm._FilterDatabase" localSheetId="3" hidden="1">'DPGF GTB'!$A$6:$H$86</definedName>
    <definedName name="_Toc189485404" localSheetId="1">'DPGF CVCP'!$C$431</definedName>
    <definedName name="_Toc189485407" localSheetId="1">'DPGF CVCP'!$C$440</definedName>
    <definedName name="_xlnm.Print_Titles" localSheetId="1">'DPGF CVCP'!$5:$5</definedName>
    <definedName name="_xlnm.Print_Titles" localSheetId="3">'DPGF GTB'!$5:$7</definedName>
    <definedName name="_xlnm.Print_Area" localSheetId="1">'DPGF CVCP'!$A$1:$H$452</definedName>
    <definedName name="_xlnm.Print_Area" localSheetId="2">'DPGF Elec.'!$A$1:$H$79</definedName>
    <definedName name="_xlnm.Print_Area" localSheetId="3">'DPGF GTB'!$A$1:$H$68</definedName>
    <definedName name="_xlnm.Print_Area" localSheetId="0">ENTETE!$A:$Q</definedName>
    <definedName name="_xlnm.Print_Area" localSheetId="4">RECAP!$A:$H</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6" i="4" l="1"/>
  <c r="H77" i="1"/>
  <c r="H450" i="3"/>
  <c r="H417" i="3"/>
  <c r="H418" i="3"/>
  <c r="H413" i="3"/>
  <c r="H408" i="3"/>
  <c r="H403" i="3"/>
  <c r="H380" i="3"/>
  <c r="H382" i="3"/>
  <c r="H381" i="3"/>
  <c r="H407" i="3"/>
  <c r="H406" i="3"/>
  <c r="H379" i="3"/>
  <c r="H402" i="3"/>
  <c r="H401" i="3"/>
  <c r="H400" i="3"/>
  <c r="H399" i="3"/>
  <c r="H398" i="3"/>
  <c r="H397" i="3"/>
  <c r="H396" i="3"/>
  <c r="H395" i="3"/>
  <c r="H394" i="3"/>
  <c r="H393" i="3"/>
  <c r="H392" i="3"/>
  <c r="H391" i="3"/>
  <c r="H390" i="3"/>
  <c r="H389" i="3"/>
  <c r="H388" i="3"/>
  <c r="H387" i="3"/>
  <c r="H386" i="3"/>
  <c r="H385" i="3"/>
  <c r="H384" i="3"/>
  <c r="H377" i="3"/>
  <c r="H228" i="3"/>
  <c r="H187" i="3"/>
  <c r="H64" i="3"/>
  <c r="H46" i="3"/>
  <c r="H48" i="3"/>
  <c r="H47" i="3"/>
  <c r="H58" i="3"/>
  <c r="H57" i="3"/>
  <c r="H52" i="3"/>
  <c r="H51" i="3"/>
  <c r="H77" i="3"/>
  <c r="H93" i="3"/>
  <c r="H170" i="3"/>
  <c r="H169" i="3"/>
  <c r="H117" i="3"/>
  <c r="H133" i="3"/>
  <c r="H132" i="3"/>
  <c r="H189" i="3"/>
  <c r="H172" i="3"/>
  <c r="H135" i="3"/>
  <c r="H129" i="3"/>
  <c r="H119" i="3"/>
  <c r="H26" i="3"/>
  <c r="H95" i="3"/>
  <c r="H83" i="3"/>
  <c r="H78" i="3"/>
  <c r="H72" i="3"/>
  <c r="H63" i="3"/>
  <c r="H56" i="3"/>
  <c r="H50" i="3"/>
  <c r="H82" i="3"/>
  <c r="H71" i="3"/>
  <c r="H39" i="3"/>
  <c r="H38" i="3"/>
  <c r="H23" i="3"/>
  <c r="H19" i="3"/>
  <c r="H17" i="3"/>
  <c r="H10" i="3"/>
  <c r="I20" i="3"/>
  <c r="H447" i="3"/>
  <c r="H422" i="3"/>
  <c r="H423" i="3" s="1"/>
  <c r="H166" i="3"/>
  <c r="H165" i="3"/>
  <c r="H142" i="3"/>
  <c r="H114" i="3"/>
  <c r="H113" i="3"/>
  <c r="A66" i="4"/>
  <c r="A77" i="1"/>
  <c r="A450" i="3"/>
  <c r="A1" i="6"/>
  <c r="C8" i="6"/>
  <c r="C7" i="6"/>
  <c r="A1" i="4"/>
  <c r="C6" i="6"/>
  <c r="H7" i="6"/>
  <c r="H8" i="6" l="1"/>
  <c r="H6" i="6"/>
  <c r="H10" i="6" s="1"/>
  <c r="H12" i="6" l="1"/>
  <c r="H11" i="6"/>
  <c r="A1" i="1" l="1"/>
  <c r="A1" i="3"/>
  <c r="H213" i="3"/>
  <c r="H332" i="3"/>
  <c r="H355" i="3"/>
  <c r="H276" i="3"/>
  <c r="H277" i="3"/>
  <c r="H278" i="3"/>
  <c r="H279" i="3"/>
  <c r="H280" i="3"/>
  <c r="H281" i="3"/>
  <c r="H282" i="3"/>
  <c r="H283" i="3"/>
  <c r="H284" i="3"/>
  <c r="H285" i="3"/>
  <c r="H286" i="3"/>
  <c r="H287" i="3"/>
  <c r="H288" i="3"/>
  <c r="H289" i="3"/>
  <c r="H275" i="3"/>
  <c r="H260" i="3"/>
  <c r="H261" i="3"/>
  <c r="H262" i="3"/>
  <c r="H263" i="3"/>
  <c r="H264" i="3"/>
  <c r="H265" i="3"/>
  <c r="H266" i="3"/>
  <c r="H267" i="3"/>
  <c r="H268" i="3"/>
  <c r="H269" i="3"/>
  <c r="H270" i="3"/>
  <c r="H271" i="3"/>
  <c r="H272" i="3"/>
  <c r="H259" i="3"/>
  <c r="H255" i="3"/>
  <c r="H256" i="3" s="1"/>
  <c r="H191" i="3"/>
  <c r="H445" i="3"/>
  <c r="H443" i="3"/>
  <c r="H441" i="3"/>
  <c r="H438" i="3"/>
  <c r="H439" i="3"/>
  <c r="H437" i="3"/>
  <c r="H435" i="3"/>
  <c r="H434" i="3"/>
  <c r="H432" i="3"/>
  <c r="H426" i="3"/>
  <c r="H427" i="3" s="1"/>
  <c r="H419" i="3"/>
  <c r="H411" i="3"/>
  <c r="H414" i="3" s="1"/>
  <c r="H356" i="3"/>
  <c r="H357" i="3"/>
  <c r="H358" i="3"/>
  <c r="H359" i="3"/>
  <c r="H360" i="3"/>
  <c r="H361" i="3"/>
  <c r="H362" i="3"/>
  <c r="H363" i="3"/>
  <c r="H364" i="3"/>
  <c r="H365" i="3"/>
  <c r="H366" i="3"/>
  <c r="H367" i="3"/>
  <c r="H368" i="3"/>
  <c r="H369" i="3"/>
  <c r="H370" i="3"/>
  <c r="H371" i="3"/>
  <c r="H372" i="3"/>
  <c r="H373" i="3"/>
  <c r="H354" i="3"/>
  <c r="H333" i="3"/>
  <c r="H334" i="3"/>
  <c r="H335" i="3"/>
  <c r="H336" i="3"/>
  <c r="H337" i="3"/>
  <c r="H338" i="3"/>
  <c r="H339" i="3"/>
  <c r="H340" i="3"/>
  <c r="H341" i="3"/>
  <c r="H342" i="3"/>
  <c r="H343" i="3"/>
  <c r="H344" i="3"/>
  <c r="H345" i="3"/>
  <c r="H346" i="3"/>
  <c r="H347" i="3"/>
  <c r="H348" i="3"/>
  <c r="H349" i="3"/>
  <c r="H350" i="3"/>
  <c r="H351" i="3"/>
  <c r="H331" i="3"/>
  <c r="H325" i="3"/>
  <c r="H324" i="3"/>
  <c r="H321" i="3"/>
  <c r="H322" i="3" s="1"/>
  <c r="H318" i="3"/>
  <c r="H317" i="3"/>
  <c r="H311" i="3"/>
  <c r="H310" i="3"/>
  <c r="H307" i="3"/>
  <c r="H306" i="3"/>
  <c r="H300" i="3"/>
  <c r="H301" i="3"/>
  <c r="H302" i="3"/>
  <c r="H303" i="3"/>
  <c r="H299" i="3"/>
  <c r="H291" i="3"/>
  <c r="H292" i="3"/>
  <c r="H293" i="3"/>
  <c r="H294" i="3"/>
  <c r="H295" i="3"/>
  <c r="H296" i="3"/>
  <c r="H252" i="3"/>
  <c r="H251" i="3"/>
  <c r="H250" i="3"/>
  <c r="H249" i="3"/>
  <c r="H248" i="3"/>
  <c r="H242" i="3"/>
  <c r="H243" i="3"/>
  <c r="H244" i="3"/>
  <c r="H245" i="3"/>
  <c r="H246" i="3"/>
  <c r="H241" i="3"/>
  <c r="H240" i="3"/>
  <c r="H238" i="3"/>
  <c r="H237" i="3"/>
  <c r="H214" i="3"/>
  <c r="H215" i="3"/>
  <c r="H216" i="3"/>
  <c r="H217" i="3"/>
  <c r="H218" i="3"/>
  <c r="H219" i="3"/>
  <c r="H220" i="3"/>
  <c r="H221" i="3"/>
  <c r="H222" i="3"/>
  <c r="H223" i="3"/>
  <c r="H224" i="3"/>
  <c r="H225" i="3"/>
  <c r="H226" i="3"/>
  <c r="H227" i="3"/>
  <c r="H230" i="3"/>
  <c r="H231" i="3"/>
  <c r="H232" i="3"/>
  <c r="H233" i="3"/>
  <c r="H234" i="3"/>
  <c r="H210" i="3"/>
  <c r="H209" i="3"/>
  <c r="H192" i="3"/>
  <c r="H193" i="3"/>
  <c r="H194" i="3"/>
  <c r="H195" i="3"/>
  <c r="H196" i="3"/>
  <c r="H197" i="3"/>
  <c r="H198" i="3"/>
  <c r="H199" i="3"/>
  <c r="H200" i="3"/>
  <c r="H201" i="3"/>
  <c r="H202" i="3"/>
  <c r="H204" i="3"/>
  <c r="H206" i="3"/>
  <c r="H190" i="3"/>
  <c r="H188" i="3"/>
  <c r="H184" i="3"/>
  <c r="H183" i="3"/>
  <c r="H177" i="3"/>
  <c r="H178" i="3"/>
  <c r="H179" i="3"/>
  <c r="H181" i="3"/>
  <c r="H176" i="3"/>
  <c r="H173" i="3"/>
  <c r="H171" i="3"/>
  <c r="H157" i="3"/>
  <c r="H159" i="3"/>
  <c r="H161" i="3"/>
  <c r="H163" i="3"/>
  <c r="H156" i="3"/>
  <c r="H154" i="3"/>
  <c r="H152" i="3"/>
  <c r="H151" i="3"/>
  <c r="H136" i="3"/>
  <c r="H138" i="3"/>
  <c r="H140" i="3"/>
  <c r="H144" i="3"/>
  <c r="H146" i="3"/>
  <c r="H148" i="3"/>
  <c r="H149" i="3"/>
  <c r="H134" i="3"/>
  <c r="H120" i="3"/>
  <c r="H121" i="3"/>
  <c r="H123" i="3"/>
  <c r="H125" i="3"/>
  <c r="H126" i="3"/>
  <c r="H128" i="3"/>
  <c r="H118" i="3"/>
  <c r="H108" i="3"/>
  <c r="H110" i="3"/>
  <c r="H111" i="3"/>
  <c r="H112" i="3"/>
  <c r="H107" i="3"/>
  <c r="H96" i="3"/>
  <c r="H97" i="3"/>
  <c r="H99" i="3"/>
  <c r="H101" i="3"/>
  <c r="H102" i="3"/>
  <c r="H104" i="3"/>
  <c r="H105" i="3"/>
  <c r="H94" i="3"/>
  <c r="H73" i="3"/>
  <c r="H75" i="3"/>
  <c r="H76" i="3"/>
  <c r="H79" i="3"/>
  <c r="H81" i="3"/>
  <c r="H84" i="3"/>
  <c r="H85" i="3"/>
  <c r="H87" i="3"/>
  <c r="H89" i="3"/>
  <c r="H90" i="3"/>
  <c r="H70" i="3"/>
  <c r="H53" i="3"/>
  <c r="H55" i="3"/>
  <c r="H59" i="3"/>
  <c r="H61" i="3"/>
  <c r="H65" i="3"/>
  <c r="H62" i="3"/>
  <c r="H67" i="3"/>
  <c r="H49" i="3"/>
  <c r="H34" i="3"/>
  <c r="H35" i="3"/>
  <c r="H36" i="3"/>
  <c r="H37" i="3"/>
  <c r="H40" i="3"/>
  <c r="H41" i="3"/>
  <c r="H42" i="3"/>
  <c r="H33" i="3"/>
  <c r="H8" i="3"/>
  <c r="H9" i="3"/>
  <c r="H11" i="3"/>
  <c r="H12" i="3"/>
  <c r="H13" i="3"/>
  <c r="H14" i="3"/>
  <c r="H16" i="3"/>
  <c r="H20" i="3"/>
  <c r="H21" i="3"/>
  <c r="H22" i="3"/>
  <c r="H24" i="3"/>
  <c r="H25" i="3"/>
  <c r="H27" i="3"/>
  <c r="H28" i="3"/>
  <c r="H7" i="3"/>
  <c r="C37" i="4"/>
  <c r="C47" i="4"/>
  <c r="C57" i="4"/>
  <c r="C64" i="4"/>
  <c r="C27" i="4"/>
  <c r="C17" i="4"/>
  <c r="H63" i="4"/>
  <c r="H62" i="4"/>
  <c r="H61" i="4"/>
  <c r="H60" i="4"/>
  <c r="H59" i="4"/>
  <c r="H56" i="4"/>
  <c r="H55" i="4"/>
  <c r="H54" i="4"/>
  <c r="H53" i="4"/>
  <c r="H52" i="4"/>
  <c r="H51" i="4"/>
  <c r="H50" i="4"/>
  <c r="H49" i="4"/>
  <c r="H46" i="4"/>
  <c r="H45" i="4"/>
  <c r="H44" i="4"/>
  <c r="H43" i="4"/>
  <c r="H42" i="4"/>
  <c r="H41" i="4"/>
  <c r="H40" i="4"/>
  <c r="H39" i="4"/>
  <c r="H36" i="4"/>
  <c r="H35" i="4"/>
  <c r="H34" i="4"/>
  <c r="H33" i="4"/>
  <c r="H32" i="4"/>
  <c r="H31" i="4"/>
  <c r="H30" i="4"/>
  <c r="H29" i="4"/>
  <c r="H26" i="4"/>
  <c r="H25" i="4"/>
  <c r="H24" i="4"/>
  <c r="H23" i="4"/>
  <c r="H22" i="4"/>
  <c r="H21" i="4"/>
  <c r="H20" i="4"/>
  <c r="H19" i="4"/>
  <c r="H16" i="4"/>
  <c r="H15" i="4"/>
  <c r="H14" i="4"/>
  <c r="H13" i="4"/>
  <c r="H12" i="4"/>
  <c r="H11" i="4"/>
  <c r="H10" i="4"/>
  <c r="H9" i="4"/>
  <c r="H174" i="3" l="1"/>
  <c r="H297" i="3"/>
  <c r="H185" i="3"/>
  <c r="H115" i="3"/>
  <c r="H207" i="3"/>
  <c r="H235" i="3"/>
  <c r="H308" i="3"/>
  <c r="H374" i="3"/>
  <c r="H428" i="3" s="1"/>
  <c r="H253" i="3"/>
  <c r="H319" i="3"/>
  <c r="H352" i="3"/>
  <c r="H91" i="3"/>
  <c r="H167" i="3"/>
  <c r="H448" i="3"/>
  <c r="H29" i="3"/>
  <c r="H43" i="3"/>
  <c r="H68" i="3"/>
  <c r="H130" i="3"/>
  <c r="H211" i="3"/>
  <c r="H304" i="3"/>
  <c r="H312" i="3"/>
  <c r="H326" i="3"/>
  <c r="H327" i="3" s="1"/>
  <c r="H17" i="4"/>
  <c r="H64" i="4"/>
  <c r="H47" i="4"/>
  <c r="H57" i="4"/>
  <c r="H37" i="4"/>
  <c r="H27" i="4"/>
  <c r="H451" i="3" l="1"/>
  <c r="H313" i="3"/>
  <c r="H67" i="4"/>
  <c r="H68" i="4" s="1"/>
  <c r="H452" i="3" l="1"/>
  <c r="H15" i="1"/>
  <c r="H17" i="1"/>
  <c r="H18" i="1"/>
  <c r="H19" i="1"/>
  <c r="H20" i="1"/>
  <c r="H21" i="1"/>
  <c r="H22" i="1"/>
  <c r="H14" i="1" l="1"/>
  <c r="H13" i="1"/>
  <c r="H12" i="1"/>
  <c r="H11" i="1"/>
  <c r="H10" i="1"/>
  <c r="H9" i="1"/>
  <c r="H33" i="1"/>
  <c r="H32" i="1"/>
  <c r="H31" i="1"/>
  <c r="H25" i="1"/>
  <c r="H44" i="1"/>
  <c r="H49" i="1"/>
  <c r="H66" i="1"/>
  <c r="H64" i="1"/>
  <c r="H74" i="1"/>
  <c r="H73" i="1"/>
  <c r="H69" i="1"/>
  <c r="H68" i="1"/>
  <c r="H60" i="1"/>
  <c r="H48" i="1"/>
  <c r="H43" i="1"/>
  <c r="H38" i="1"/>
  <c r="H37" i="1"/>
  <c r="H28" i="1"/>
  <c r="H29" i="1"/>
  <c r="H30" i="1"/>
  <c r="H8" i="1"/>
  <c r="H57" i="1"/>
  <c r="H56" i="1"/>
  <c r="H53" i="1"/>
  <c r="H71" i="1"/>
  <c r="H70" i="1"/>
  <c r="H75" i="1"/>
  <c r="H72" i="1"/>
  <c r="H67" i="1"/>
  <c r="H65" i="1"/>
  <c r="H47" i="1"/>
  <c r="H42" i="1"/>
  <c r="H39" i="1"/>
  <c r="H36" i="1"/>
  <c r="H61" i="1"/>
  <c r="H52" i="1"/>
  <c r="H78" i="1" l="1"/>
  <c r="H79" i="1" l="1"/>
</calcChain>
</file>

<file path=xl/sharedStrings.xml><?xml version="1.0" encoding="utf-8"?>
<sst xmlns="http://schemas.openxmlformats.org/spreadsheetml/2006/main" count="1259" uniqueCount="497">
  <si>
    <t>DESIGNATION DES OUVRAGES</t>
  </si>
  <si>
    <t>U</t>
  </si>
  <si>
    <t>Prix Unitaire</t>
  </si>
  <si>
    <t>Prix Total H.T</t>
  </si>
  <si>
    <t>Dépose des installations, neutralisations, isolement</t>
  </si>
  <si>
    <t>ENS</t>
  </si>
  <si>
    <t>Supports de distribution</t>
  </si>
  <si>
    <t>Distribution apparente</t>
  </si>
  <si>
    <t>Installation lumière</t>
  </si>
  <si>
    <t>Appareils techniques</t>
  </si>
  <si>
    <t xml:space="preserve"> Ensemble des canalisations et câblages des luminaires y compris toutes sujétions de pose et raccordement</t>
  </si>
  <si>
    <t>Petit appareillage</t>
  </si>
  <si>
    <t>Appareillage technique</t>
  </si>
  <si>
    <t xml:space="preserve"> ensemble des canalisations et câblage du petit appareillage y compris toutes sujétions de pose et raccordement</t>
  </si>
  <si>
    <t>Eclairage de sécurité</t>
  </si>
  <si>
    <t xml:space="preserve"> - bloc type ET 1 suivant CCTP</t>
  </si>
  <si>
    <t>ml</t>
  </si>
  <si>
    <t xml:space="preserve"> - essais et mise en service suivant le CCTP</t>
  </si>
  <si>
    <t>Secrétariat Général</t>
  </si>
  <si>
    <t>Direction des affaires financières</t>
  </si>
  <si>
    <t>Service achat soutien</t>
  </si>
  <si>
    <t>Sous-direction de l’environnement du travail</t>
  </si>
  <si>
    <t>DECOMPOSITION DU PRIX GLOBAL ET FORFAITAIRE</t>
  </si>
  <si>
    <t>REPERTOIRE</t>
  </si>
  <si>
    <t>Unité</t>
  </si>
  <si>
    <t>Quantité</t>
  </si>
  <si>
    <t>TOTAL HT</t>
  </si>
  <si>
    <t>TVA 20%</t>
  </si>
  <si>
    <t>TOTAL TTC</t>
  </si>
  <si>
    <t>Tube IRL y compris accessoires suivant CCTP</t>
  </si>
  <si>
    <t>Type T1</t>
  </si>
  <si>
    <t>Nota</t>
  </si>
  <si>
    <t>Simple allumage lumineux</t>
  </si>
  <si>
    <t>Dépose des installations, neutralisations, isolement devenus obsolètes</t>
  </si>
  <si>
    <t>Dépose/repose des équipements CFO et Cfa</t>
  </si>
  <si>
    <t>Dépose des installations des installations devenus obsolètes suivant CCTP</t>
  </si>
  <si>
    <t>Dépose/Repose des équipements CFO/Cfa suivant CCTP</t>
  </si>
  <si>
    <t>Schéma de liaison à terre - réseaux de masse</t>
  </si>
  <si>
    <t>Mise à la terre des structures métalliques</t>
  </si>
  <si>
    <t>Mise à la terre des nouveaux équipements CVC et nouvelles canalisations</t>
  </si>
  <si>
    <t>Nouveaux tableaux de distribution</t>
  </si>
  <si>
    <t>Tableaux de distribution</t>
  </si>
  <si>
    <t>Type A1</t>
  </si>
  <si>
    <t>Type F1</t>
  </si>
  <si>
    <t>Prises de courants 16A 2P+T</t>
  </si>
  <si>
    <t xml:space="preserve"> - bloc type EF 1 suivant CCTP</t>
  </si>
  <si>
    <t>Canalisation</t>
  </si>
  <si>
    <t>Chemins de câbles suivant CCTP</t>
  </si>
  <si>
    <t xml:space="preserve"> - Canalisations principales suivant le CCTP</t>
  </si>
  <si>
    <t>Système de sécurité incendie</t>
  </si>
  <si>
    <t xml:space="preserve"> - Câble des modules déportées suivant le CCTP</t>
  </si>
  <si>
    <t xml:space="preserve"> - Câbles des detecteurs et indicateurs d'actions suivant le CCTP</t>
  </si>
  <si>
    <t xml:space="preserve"> - Câbles asservissements CTA depuis les modules déportés suivant CCTP</t>
  </si>
  <si>
    <t xml:space="preserve"> - Câbles remontées informations portes depuis les modules déportés suivant CCTP</t>
  </si>
  <si>
    <t xml:space="preserve"> - programmation suivant le CCTP</t>
  </si>
  <si>
    <t xml:space="preserve"> - Nouveaux modules déportés suivant le CCTP</t>
  </si>
  <si>
    <t xml:space="preserve"> - Adaptation modules déportés existants suivant le CCTP</t>
  </si>
  <si>
    <t xml:space="preserve"> - Adaptation détection incendie suivant le CCTP</t>
  </si>
  <si>
    <t xml:space="preserve"> - Nouveaux détecteurs incendie suivant le CCTP</t>
  </si>
  <si>
    <t xml:space="preserve"> - Nouveaux indicateurs d'actions suivant le CCTP</t>
  </si>
  <si>
    <t xml:space="preserve"> - Nouveaux contacts de position suivant le CCTP</t>
  </si>
  <si>
    <t xml:space="preserve"> - TD-TT-CVC-001 suivant le CCTP</t>
  </si>
  <si>
    <t xml:space="preserve"> - TD-R1-CVC-005 suivant le CCTP</t>
  </si>
  <si>
    <t xml:space="preserve"> - TD-R1-CVC-006 suivant le CCTP</t>
  </si>
  <si>
    <t xml:space="preserve"> - TD-D1-CVC-002 suivant le CCTP</t>
  </si>
  <si>
    <t xml:space="preserve"> - TD-D1-CVC-003 suivant le CCTP</t>
  </si>
  <si>
    <t xml:space="preserve"> - TD-R2-CVC-004 suivant le CCTP</t>
  </si>
  <si>
    <t xml:space="preserve"> - Canalisations principales ondulées suivant le CCTP</t>
  </si>
  <si>
    <t xml:space="preserve"> - Protections électriques</t>
  </si>
  <si>
    <t xml:space="preserve"> - Canalisations secondaires issus des tableaux de distribution suivant le CCTP</t>
  </si>
  <si>
    <t>REHABILITATION ET AMELIORATION DES SYSTEMES 
DE TRAITEMENT DE L’AIR DE LA TOUR SEQUOIA 
A PUTEAUX</t>
  </si>
  <si>
    <t>DEPOSE DES INSTALLATIONS EXISTANTES</t>
  </si>
  <si>
    <t>V</t>
  </si>
  <si>
    <t>5.03</t>
  </si>
  <si>
    <t>Par local</t>
  </si>
  <si>
    <t>m²</t>
  </si>
  <si>
    <t>Partie ELECTRICITE COURANTS FORTS &amp; COURANTS FAIBLES</t>
  </si>
  <si>
    <t>Partie CHAUFFAGE, VENTILATION, CLIMATISATION &amp; PLOMBERIE</t>
  </si>
  <si>
    <t>IV</t>
  </si>
  <si>
    <t xml:space="preserve"> - dépose soignée avec conservation dans un lieu de stockage sur site définie avec la MOA des banquettes métalliques contenant des convecteurs électriques plinthes dans le Hall d’entrée au RDD ainsi que les convecteurs électriques après consignation par le mainteneur selon CCTP.</t>
  </si>
  <si>
    <t xml:space="preserve"> - dépose soignée du bloc porte et de la porte elle-même compris bâti du local LT MTA D01-T09 compris frais d’évacuation pour le remplacement de la CTA Hall se trouvant dans ce LT selon CCTP.</t>
  </si>
  <si>
    <t>REHABILITATION DES SYSTEMES DE VENTILATION</t>
  </si>
  <si>
    <t>5.01</t>
  </si>
  <si>
    <t xml:space="preserve"> - nettoyage des gaines d’extractions existantes sera réalisé par la présente entreprise dans les locaux électriques suivant CCTP avec remise de certificat et en amont la procédure de nettoyage avec les produits utilisés pour validation par la MOA &amp; MOE</t>
  </si>
  <si>
    <t xml:space="preserve"> - nettoyage des grilles d'air neuf murales existantes en impostes des locaux Transformateur &amp; TGBT sera réalisé par la présente entreprise suivant CCTP avec remise de certificat et en amont la procédure de nettoyage avec les produits utilisés pour validation par la MOA &amp; MOE</t>
  </si>
  <si>
    <t xml:space="preserve"> - Gaine en acier galvanisée 1000x800 ou autres dimensions à débit équivalent pour passage dans la Cour Anglaise y compris supportage, trappe, ... suivant descriptif</t>
  </si>
  <si>
    <t xml:space="preserve"> - Coupures électrique des transfos avec Mainteneurs du sites effectués en dehors des heures ouvrées</t>
  </si>
  <si>
    <t>Hr</t>
  </si>
  <si>
    <t xml:space="preserve"> - Calfeutrements après le passage des réseaux ; le calfeutrement devant être réalisé au plâtre et/ou béton</t>
  </si>
  <si>
    <t xml:space="preserve"> - Mise à la terre des gaines de ventilation</t>
  </si>
  <si>
    <t xml:space="preserve"> VENTILATION LT TGBT, HTA et TFO au S01 </t>
  </si>
  <si>
    <t xml:space="preserve">LOCAL CLIMATISATION au R01 appelé LT CL2 </t>
  </si>
  <si>
    <t>5.02</t>
  </si>
  <si>
    <t>Sous total IV</t>
  </si>
  <si>
    <t>Sous total 5.01</t>
  </si>
  <si>
    <t>Sous total 5.02</t>
  </si>
  <si>
    <t xml:space="preserve"> - calfeutrements après pose des CTA et passages des réseaux réalisé au plâtre et/ou béton suivant descriptif</t>
  </si>
  <si>
    <t>5.02.2</t>
  </si>
  <si>
    <t>5.02.3</t>
  </si>
  <si>
    <t>5.02.5</t>
  </si>
  <si>
    <t>5.02.7</t>
  </si>
  <si>
    <t xml:space="preserve"> - centrale de traitement d'air SF "4 Ventilo-convecteurs" de chez HYDRONIC, de type MCX-27-A ou techniquement équivalent de 2 000 m3/h avec possibilité maximum à 2 700 m3/h suivant descriptif y compris équipements</t>
  </si>
  <si>
    <t xml:space="preserve"> - Percement des voiles béton pour passages des réseaux réalisé suivant descriptif</t>
  </si>
  <si>
    <t>5.03.2</t>
  </si>
  <si>
    <t>5.03.3</t>
  </si>
  <si>
    <t xml:space="preserve"> - extracteur "Restaurant A" de chez CIAT, de type AIRTECH 375 ou techniquement équivalent de 25 000 m3/h suivant descriptif y compris batteries de récupération, équipements, etc…</t>
  </si>
  <si>
    <t xml:space="preserve"> - peinture anti rouille suivant descriptif</t>
  </si>
  <si>
    <t xml:space="preserve"> - calorifuge suivant descriptif en laine de roche ép. 40 mm avec revêtement VIPAC</t>
  </si>
  <si>
    <t xml:space="preserve"> - vanne trois voies</t>
  </si>
  <si>
    <t xml:space="preserve"> - vanne d'isolement</t>
  </si>
  <si>
    <t xml:space="preserve"> - purges</t>
  </si>
  <si>
    <t xml:space="preserve"> - vidanges</t>
  </si>
  <si>
    <t xml:space="preserve"> - vanne d'équilibrage de type TA Contrôle ou équivalent</t>
  </si>
  <si>
    <t xml:space="preserve"> - Commande déporté M/A/PV/GV dans la zone cuisine reprenant la CTA &amp; l'extracteur  "Restaurant B" suivant descriptif y compris liaisons électriques, équipements, supportages, ... et toutes sujétions</t>
  </si>
  <si>
    <t xml:space="preserve"> - étages de filtration Air neuf et Air extrait prévues en gaine, pour CTA UNITAIR vu ci-dessus ou techniquement équivalent suivant descriptif y compris équipements, supportages et toutes sujétions</t>
  </si>
  <si>
    <t xml:space="preserve"> - Raccordements extracteur ci-dessus sur gaines Existante conservée y compris équipements, supportages et toutes sujétions</t>
  </si>
  <si>
    <t xml:space="preserve"> - batteries de récupération sur Air neuf de la CTA Existante conservée "Restaurant A" de 150 kW suivant descriptif y compris équipements, supportages et toutes sujétions</t>
  </si>
  <si>
    <t>5.03.5</t>
  </si>
  <si>
    <t>5.03.4</t>
  </si>
  <si>
    <t xml:space="preserve"> - ensemble du socle béton sera repris si nécessaire comprenant fourniture et mise en œuvre y compris résilient acoustique suivant descriptif</t>
  </si>
  <si>
    <t>5.03.6</t>
  </si>
  <si>
    <t xml:space="preserve"> - Application, sur gaines, d’un mélange fibreux projeté assurant l’isolation et la protection incendie, type PROTEC THERMIQUE’S de chez RUAUD Industries sous certificat ACERMI, ou techniquement équivalent suivant descriptif</t>
  </si>
  <si>
    <t xml:space="preserve"> - Revêtement à base de laine minérale de laitier et liants hydrauliques, se présentant sous forme de substance floconneuse légère. La projection de la laine minérale sera précédée par une application d’un primaire d’accrochage de type colle gamme BR de chez RUAUD Industrieséquipements, supportages, ... et toutes sujétions suivant descriptif</t>
  </si>
  <si>
    <t>Sous total 5.03</t>
  </si>
  <si>
    <t>5.04</t>
  </si>
  <si>
    <t>Nouveau LT au R02 pour CTA « FOYER »</t>
  </si>
  <si>
    <t>5.04.2</t>
  </si>
  <si>
    <t xml:space="preserve"> - centrale de traitement d'air DF "FOYER" de chez CIAT, de type AIRACCESS 20 ou techniquement équivalent de 5 600 m3/h suivant descriptif y compris équipements</t>
  </si>
  <si>
    <t xml:space="preserve"> - Raccordements CTA ci-dessus sur gaines Existante conservée y compris équipements, supportages et toutes sujétions</t>
  </si>
  <si>
    <t xml:space="preserve"> - centrale de traitement d'air (CTA) Simple Flux (SF) "Soufflage Permanent" de chez CIAT, de type AIRACCESS 15 ou techniquement équivalent de 4 470 m3/h suivant descriptif y compris équipements</t>
  </si>
  <si>
    <t xml:space="preserve"> - centrale de traitement d'air Double Flux (DF) "Auditorium" de chez marque UNITAIR, de type STERIBLOC 8000 EC-EG V ou techniquement équivalent de 7 740 m3/h suivant descriptif y compris équipements</t>
  </si>
  <si>
    <t xml:space="preserve"> - démontage afin de pouvoir passer les éléments aisément par la présente entreprise et remontage avec l’assistance du fabriquant avec remise de certificat par ce dernier et toutes sujétions suivant descriptif</t>
  </si>
  <si>
    <t xml:space="preserve"> - dépose des gaines de ventilation de la ventilation du Foyer en plafond en local MTA09-R02 y compris colonne pour permettre le raccordement de la nouvelle CTA Foyer selon CCTP.</t>
  </si>
  <si>
    <t>5.04.3</t>
  </si>
  <si>
    <t xml:space="preserve"> - Porte CF ½ h tiercé 30-90 suivant descriptif y compris équipements</t>
  </si>
  <si>
    <t>5.04.4</t>
  </si>
  <si>
    <t xml:space="preserve"> - Percement des voiles béton pour prises d'air neuf et rejet en façade du patio réalisées suivant descriptif</t>
  </si>
  <si>
    <t>5.04.5</t>
  </si>
  <si>
    <t xml:space="preserve"> - plafond du Foyer non démontable et acoustique, l’entrepreneur devra la mise en œuvre à l’identique du Faux-plafond jusqu’à la circulation tisanerie suivant descriptif &amp; plans</t>
  </si>
  <si>
    <t xml:space="preserve"> - plafond de la circulation Tisannerie non démontable et acoustique, l’entrepreneur devra la mise en œuvre à l’identique du Faux-plafond de la circulation Tisanerie suivant descriptif &amp; plans</t>
  </si>
  <si>
    <t xml:space="preserve"> - plafond Tisannerie transformée en LT, le plafond est démontable en partie centrale du local et non démontable en sa périphérie :</t>
  </si>
  <si>
    <t xml:space="preserve"> l’entrepreneur devra la dépose &amp; repose du Faux-plafond démontable de la Tisanerie suivant descriptif &amp; plans</t>
  </si>
  <si>
    <t xml:space="preserve"> - plafond des circulations de la zone cuisine au R02 et du hall Restaurant / Foyer – Auditorium au R02, le plafond est non démontable et devra être refait partiellement pour les passages de tuyauteries alimentant les radiateurs du Hall suivant descriptif &amp; plans</t>
  </si>
  <si>
    <t xml:space="preserve"> - plafond des circulations au R01 du LT CL4 à la GT à créer à côté de l’ascenseur K, le plafond est démontable avec des plaques métalliques et devra être déposé &amp; reposé pour les passages de tuyauteries alimentant les radiateurs du Hall suivant descriptif &amp; plans</t>
  </si>
  <si>
    <t>l’entrepreneur devra ponctuellement la mise en œuvre de Faux-plafond non démontable sur la périhérie des circulations au R01 précitées ci-dessus suivant descriptif &amp; plans</t>
  </si>
  <si>
    <t>5.05</t>
  </si>
  <si>
    <t>LT MTA-01-T09 au D01 pour CTA « HALL D’ACCUEIL »</t>
  </si>
  <si>
    <t xml:space="preserve"> - centrale de traitement d'air DF "Hall d'Accueil" de chez CIAT, de type 39HQ 06.08 Démontable  ou techniquement équivalent de 9640 m3/h suivant descriptif y compris équipements</t>
  </si>
  <si>
    <t>5.05.3</t>
  </si>
  <si>
    <t>5.05.2</t>
  </si>
  <si>
    <t>5.05.4</t>
  </si>
  <si>
    <t xml:space="preserve"> - Porte CF 2 h 80 suivant descriptif y compris équipements</t>
  </si>
  <si>
    <t xml:space="preserve"> - Fourniture et mise en place d’une grille sur Reprise CTA suivant descriptif y compris équipements</t>
  </si>
  <si>
    <t xml:space="preserve"> - Fourniture et mise en place d’une grille sur Piège à son dans le LT suivant descriptif y compris équipements</t>
  </si>
  <si>
    <t xml:space="preserve"> - plafond du hall d'Accueil non démontable et acoustique partiellement, l’entrepreneur devra ponctuellement la mise en œuvre à l’identique du Faux-plafond du Hall d'Accueil suivant descriptif &amp; plans</t>
  </si>
  <si>
    <t>5.05.5</t>
  </si>
  <si>
    <t>5.06</t>
  </si>
  <si>
    <t>Nouveau LT au D01 pour CTA « CAFETERIA »</t>
  </si>
  <si>
    <t xml:space="preserve"> - centrale de traitement d'air DF "CAFETERIA" de chez CIAT, de type AIRACCESS 15 ou techniquement équivalent de 4 600 m3/h suivant descriptif y compris équipements</t>
  </si>
  <si>
    <t>5.06.3</t>
  </si>
  <si>
    <t>5.06.2</t>
  </si>
  <si>
    <t xml:space="preserve"> - Création d’une structure métallique support de plancher suivant descriptif y compris équipements</t>
  </si>
  <si>
    <t>5.06.4</t>
  </si>
  <si>
    <t>5.06.5</t>
  </si>
  <si>
    <t>5.06.6</t>
  </si>
  <si>
    <t>5.06.7</t>
  </si>
  <si>
    <t xml:space="preserve"> - Mise en place d’une plateforme caillebotis au D01 &amp; D02 suivant descriptif y compris équipements</t>
  </si>
  <si>
    <t xml:space="preserve"> - Percement des Murs aux D01 &amp; D02 pour nouvelles portes à réaliser suivant descriptif &amp; plans</t>
  </si>
  <si>
    <t xml:space="preserve"> - Porte CF ½ h tiercé 90-30 y compris équipements suivant descriptif &amp; plans</t>
  </si>
  <si>
    <t>5.06.8</t>
  </si>
  <si>
    <t xml:space="preserve"> - plafond de la Cafétéria non démontable et acoustique, l’entrepreneur devra la mise en œuvre à l’identique du Faux-plafond jusqu’à la circulation tisanerie suivant descriptif &amp; plans</t>
  </si>
  <si>
    <t xml:space="preserve"> - plafond de la Cafétéria démontable métallique, l’entrepreneur devra la dépose &amp; repose à l’identique du Faux-plafond démontable métallique de la cafétérai suivant descriptif &amp; plans</t>
  </si>
  <si>
    <t xml:space="preserve"> - plafond Circulation R01 &amp; R02, le plafond est métallique démontable en partie centrale du local et non démontable en sa périphérie :</t>
  </si>
  <si>
    <t xml:space="preserve"> l’entrepreneur devra la dépose &amp; repose du Faux-plafond métallique démontable de ces circulations suivant descriptif &amp; plans</t>
  </si>
  <si>
    <t>LOCAL EXTRACTION au R01 appelé LT CL3</t>
  </si>
  <si>
    <t>Sous total 5.04</t>
  </si>
  <si>
    <t>Sous total 5.05</t>
  </si>
  <si>
    <t>Sous total 5.06</t>
  </si>
  <si>
    <t xml:space="preserve"> - Calfeutrement d’un ancien passage de gaine de diamètre 500 suivant descriptif &amp; plans</t>
  </si>
  <si>
    <t>5.06.10</t>
  </si>
  <si>
    <t xml:space="preserve"> - Dépose de menuiseries d’un mur rideau suivant descriptif &amp; plans</t>
  </si>
  <si>
    <t xml:space="preserve"> - Mise en place de grille aération en façade en lieu et place de menuiseries d’un mur rideau suivant descriptif &amp; plans</t>
  </si>
  <si>
    <t>5.07</t>
  </si>
  <si>
    <t>Nouveau LT au D02 pour CTA « PC SECURITE »</t>
  </si>
  <si>
    <t xml:space="preserve"> - centrale de traitement d'air DF "PC SECURITE" de chez HYDRONIC, de type AX’R RHE CLASSIC 10 ou techniquement équivalent de 625 m3/h suivant descriptif y compris équipements</t>
  </si>
  <si>
    <t>Sous total 5.07</t>
  </si>
  <si>
    <t>5.08</t>
  </si>
  <si>
    <t>5.07.2</t>
  </si>
  <si>
    <t>5.08.2</t>
  </si>
  <si>
    <t>Locaux « Salle de Réunions » du 1er au 31ème étage</t>
  </si>
  <si>
    <t xml:space="preserve"> - dépose et repose soignée des éléments de faux-plafonds pour réaliser les travaux</t>
  </si>
  <si>
    <t xml:space="preserve"> - Dans chaque salle de réunion, il sera mis en place une sonde C02 afin de réguler les débits de ventilation suivant descriptif y compris équipements, racoordements électriques &amp; toutes sujetions</t>
  </si>
  <si>
    <t xml:space="preserve"> - Dans chaque salle de réunion, il sera mis en place des registres motorisés afin de réguler les débits de ventilation suivant descriptif y compris équipements, racoordements électriques &amp; toutes sujetions</t>
  </si>
  <si>
    <t xml:space="preserve"> - Reprises sol, murs et/ou plafonds suite à lintervention pour chaque salle</t>
  </si>
  <si>
    <t>5.08.1</t>
  </si>
  <si>
    <t xml:space="preserve"> - plafond hall Ascenseur de chaque niveau non démontable et acoustique, l’entrepreneur devra, si nécessaire,  la mise en œuvre à l’identique du Faux-plafond jusqu’à la circulation tisanerie suivant descriptif &amp; plans</t>
  </si>
  <si>
    <t xml:space="preserve"> - plafond des circulations au R01 du LT CL4 à la GT à créer à côté de l’ascenseur K :</t>
  </si>
  <si>
    <t xml:space="preserve"> le plafond est démontable avec des plaques métalliques sauf en périphérie et devra être déposé &amp; reposé pour les passages de tuyauteries alimentant les radiateurs du Hall suivant descriptif &amp; plans</t>
  </si>
  <si>
    <t xml:space="preserve"> - plafond des circulations devant les salles de Réunion du 1er au 31ème étages à chaque niveau :</t>
  </si>
  <si>
    <t xml:space="preserve"> l’entrepreneur devra la mise en œuvre de Faux-plafond non démontable sur la périhérie de ces circulations suivant descriptif &amp; plans</t>
  </si>
  <si>
    <t xml:space="preserve"> l’entrepreneur devra ponctuellement la mise en œuvre de Faux-plafond non démontable sur la périhérie des circulations au R01 précitées ci-dessus suivant descriptif &amp; plans</t>
  </si>
  <si>
    <t xml:space="preserve"> le plafond est le plafond est démontable avec des plaques métalliques sauf en périphéries et devra être déposé &amp; reposé pour les passages de cäbles alimentant les sondes et les registres depuis les TD dans les LT MTA du m^me niveau suivant descriptif &amp; plans</t>
  </si>
  <si>
    <t>Sous total 5.08</t>
  </si>
  <si>
    <t>5.09</t>
  </si>
  <si>
    <t>TERRASSE au Niveau 33 pour CTA « Compensation des Salles de Réunion / VMC des Blocs Sanitaires Centrals »</t>
  </si>
  <si>
    <t>5.09.2</t>
  </si>
  <si>
    <t xml:space="preserve"> - centrale de traitement d'air DF "Compensation … / VMC ..." de chez CIAT, de type AIRTECH 375 ou techniquement équivalent de 28 500 / 22 000 m3/h (Soufflage / Reprise) suivant descriptif y compris équipements</t>
  </si>
  <si>
    <t xml:space="preserve"> - Pompes doubles de circulations pour réseaux de récupérations à eau glycolées</t>
  </si>
  <si>
    <t xml:space="preserve"> - Cordon chauffant repris sur armoires électiques remplacées dans le cadre du projet pour les résaeux EC, EG et Réseaus de Récupération (ER)</t>
  </si>
  <si>
    <t>5.09.3</t>
  </si>
  <si>
    <t xml:space="preserve"> - Mise en place d’une plateforme caillebotis en terrasse Technique du 33ème niveau suivant descriptif y compris équipements</t>
  </si>
  <si>
    <t xml:space="preserve"> - colonnes en EG de régime d’eau 14 / 19°C seront isolées avec vannes d’isolement et bouchon après la vanne par le présent entrepreneur</t>
  </si>
  <si>
    <t>5.09.4</t>
  </si>
  <si>
    <t xml:space="preserve"> - Déplacements du treuil de levage en circulation du 33ème niveau suivant descriptif y compris équipements</t>
  </si>
  <si>
    <t>Sous total V</t>
  </si>
  <si>
    <t>Sous total 5.09</t>
  </si>
  <si>
    <t>5.10</t>
  </si>
  <si>
    <t>TERRASSE au Niveau 33 pour VMC « Blocs Sanitaires Nord &amp; Sud »</t>
  </si>
  <si>
    <t>Sous total 5.10</t>
  </si>
  <si>
    <t>Alimentations Hydrauliques EC &amp; EG des CTA</t>
  </si>
  <si>
    <t>5.11</t>
  </si>
  <si>
    <t xml:space="preserve"> - anneaux de repérage aux couleurs normalisées (norme NFP 04054) seront mis en place tous les 5 mètres suivant descriptif notamment §9.10</t>
  </si>
  <si>
    <t xml:space="preserve"> - vannes et équipements seront calorifugés suivant descriptif notamment §9.09</t>
  </si>
  <si>
    <t xml:space="preserve"> - calorifuge en milieu chauffés dans le Bâtiment pour les réseaux EC &amp; EG sera réalisé en laine de roche ép. 19 mm avec revêtement VIPAC suivant descriptif  notamment §9.09</t>
  </si>
  <si>
    <t xml:space="preserve"> - calorifuge en milieu non chauffés dans le Bâtiment &amp; à l'extérieur pour les réseaux EC sera réalisé par coquille de laine de roche ép. 40 mm avec revêtement VIPAC suivant descriptif notamment §9.09</t>
  </si>
  <si>
    <t xml:space="preserve"> - calorifuge en milieu non chauffés dans le Bâtiment &amp; à l'extérieur pour les réseaux EG sera réalisé par coquille type styrofoam ép. 50 mm avec pare vapeur, et finition … ou par revêtement VIPAC suivant descriptif notamment §9.09</t>
  </si>
  <si>
    <t xml:space="preserve"> - Sur la totalité des raccords, il sera mis en œuvre des rubans adhésifs suivant descriptif notamment §9.09</t>
  </si>
  <si>
    <t xml:space="preserve"> - supports seront calorifugés suivant descriptif notamment §9.09</t>
  </si>
  <si>
    <t>Sous total 5.11</t>
  </si>
  <si>
    <t xml:space="preserve"> - thermométre suivant descriptif notamment §9.12</t>
  </si>
  <si>
    <t xml:space="preserve"> - mamométre suivant descriptif notamment §9.12</t>
  </si>
  <si>
    <t xml:space="preserve"> - Fourreaux pour traversées de parois des tubes suivant descriptif notamment §9.07</t>
  </si>
  <si>
    <t xml:space="preserve"> - peinture anti rouille suivant descriptif notamment §9.11</t>
  </si>
  <si>
    <t xml:space="preserve"> - Dilatations et points fixe suivant descriptif notamment §9.06</t>
  </si>
  <si>
    <t xml:space="preserve"> - supportages et fixations suivant descriptif notamment §9.04 &amp; 9.05</t>
  </si>
  <si>
    <t>Régulation</t>
  </si>
  <si>
    <t>5.12</t>
  </si>
  <si>
    <t>Sous total 5.12</t>
  </si>
  <si>
    <t>Sécurité, alarmes et asservissements</t>
  </si>
  <si>
    <t>5.13</t>
  </si>
  <si>
    <t xml:space="preserve"> - L'entreprise assurera les asservissements pour la détection antigel des batteries EC &amp; EG des CTA suivant descriptif
</t>
  </si>
  <si>
    <t>Sous total 5.13</t>
  </si>
  <si>
    <t>Réseaux de gaines</t>
  </si>
  <si>
    <t>5.14</t>
  </si>
  <si>
    <t xml:space="preserve"> - L'entreprise devra la fourniture et pose de Calorifuge des gaines par matelas de laine de roche ép. 25 mm suivant de type KRAFT ALU ou équivalent</t>
  </si>
  <si>
    <t xml:space="preserve"> - L'entreprise devra la fourniture et pose de des gaines à l'extérieures avec finition mécanique inox suivant descriptif</t>
  </si>
  <si>
    <t xml:space="preserve"> - L'entreprise devra la fourniture et pose de Calorifuge des gaines en LT et en extérieures suivant descriptif</t>
  </si>
  <si>
    <t>Sous total 5.14</t>
  </si>
  <si>
    <t>Diffuseurs linéaires</t>
  </si>
  <si>
    <t>5.15</t>
  </si>
  <si>
    <t>Organes de réglage</t>
  </si>
  <si>
    <t>Flexible de type double peau isolé M1 de type ANEMOPHON de chez HALTON ou équivalent</t>
  </si>
  <si>
    <t>Grille de soufflage SLL à 2, 3 ou 4 fentes de chez HALTON ou équivalent, compris plénum isolé de type PLL, organe d'équilibrage suivant descriptif</t>
  </si>
  <si>
    <t>Grille de reprie AHD de chez HALTON ou équivalent, compris plénum isolé de type BDR, organe d'équilibrage suivant descriptif</t>
  </si>
  <si>
    <t xml:space="preserve"> - Trappes de nettoyage suivant descriptif
</t>
  </si>
  <si>
    <t xml:space="preserve"> - Trappes de visites dans les faux plafonds non démontable seront à prévoir par le titulaire
</t>
  </si>
  <si>
    <t>Grille de soufflage et de reprise sera de type GDD de chez HALTON ou équivalent si absence de plafond suspendu de type MSM de chez HALTON ou équivalent suivant descriptif</t>
  </si>
  <si>
    <t xml:space="preserve">   . Pour les locaux Electriques aux Sous-sol
</t>
  </si>
  <si>
    <t xml:space="preserve">   . Pour la CTA SF "4 VC" au LT CL02 R01
</t>
  </si>
  <si>
    <t xml:space="preserve">   . Pour la CTA SF "Soufflage Permanent" au LT CL02 R01
</t>
  </si>
  <si>
    <t xml:space="preserve">   . Pour la CTA DF "Auditorium" au LT CL02 R01
</t>
  </si>
  <si>
    <t xml:space="preserve">   . Pour l'Extracteur "Locaux Annexes " au LT CL03 R01
</t>
  </si>
  <si>
    <t xml:space="preserve">   . Pour l'Extracteur "Locaux Annexes" au LT CL03 R01
</t>
  </si>
  <si>
    <t xml:space="preserve">   . Pour l'Extracteur "Cuisines A" au LT CL03 R01
</t>
  </si>
  <si>
    <t xml:space="preserve">   . Pour l'adaptation de la batterie de récupération en préchauffage
     sur l'Air Neuf de la CTA SF "Restaurant A" au LT CL02 R01
</t>
  </si>
  <si>
    <t xml:space="preserve">   . Pour l'Extracteur "Cuisines B" au LT CL03 R01
</t>
  </si>
  <si>
    <t xml:space="preserve">   . Pour la CTA DF "Foyer" dans Nouveau LT au R02
</t>
  </si>
  <si>
    <t xml:space="preserve">   . Pour la CTA SF "Hall d'Accueil" du LT MTA-01-T09 au D01 
</t>
  </si>
  <si>
    <t xml:space="preserve">   . Pour la CTA DF "Cafétéria" dans Nouveau LT au D01
</t>
  </si>
  <si>
    <t xml:space="preserve">   . Pour la CTA DF "PC Sécurité" dans Nouveau LT au D02
</t>
  </si>
  <si>
    <t xml:space="preserve">   . Pour la CTA DF "Compensation Salles de Rréunion / VMC Blocs Sanitaires Centrals" en TT
</t>
  </si>
  <si>
    <r>
      <t xml:space="preserve"> - </t>
    </r>
    <r>
      <rPr>
        <b/>
        <sz val="10"/>
        <rFont val="Consolas"/>
        <family val="3"/>
      </rPr>
      <t xml:space="preserve">Et/Ou </t>
    </r>
    <r>
      <rPr>
        <sz val="10"/>
        <rFont val="Consolas"/>
        <family val="3"/>
      </rPr>
      <t xml:space="preserve">l'entreprise devra la fourniture et pose de </t>
    </r>
    <r>
      <rPr>
        <b/>
        <sz val="10"/>
        <rFont val="Consolas"/>
        <family val="3"/>
      </rPr>
      <t>gaines en acier galvanisé de Section rectangulaire</t>
    </r>
    <r>
      <rPr>
        <sz val="10"/>
        <rFont val="Consolas"/>
        <family val="3"/>
      </rPr>
      <t xml:space="preserve"> suivant descriptif :
</t>
    </r>
  </si>
  <si>
    <r>
      <t xml:space="preserve"> - L'entreprise devra la fourniture et pose de </t>
    </r>
    <r>
      <rPr>
        <b/>
        <sz val="10"/>
        <rFont val="Consolas"/>
        <family val="3"/>
      </rPr>
      <t>Gaine en acier galvanisée circulaire</t>
    </r>
    <r>
      <rPr>
        <sz val="10"/>
        <rFont val="Consolas"/>
        <family val="3"/>
      </rPr>
      <t xml:space="preserve"> y compris supportage suivant descriptif :
</t>
    </r>
  </si>
  <si>
    <t xml:space="preserve">   . Pour l'Extracteur "Blocs Sanitaire Nord" en Toiture Terrasse
</t>
  </si>
  <si>
    <t xml:space="preserve">   . Pour l'Extracteur "Blocs Sanitaire Sud" en Toiture Terrasse
</t>
  </si>
  <si>
    <t xml:space="preserve"> - La régulation sera de chez TREND ou équivalent.
Elle sera du type enthalpique pour tenir compte des conditions extérieures suivant Descriptif :</t>
  </si>
  <si>
    <t xml:space="preserve"> - Fourniture et pose Automate de régulation par LT et/ou TD</t>
  </si>
  <si>
    <t xml:space="preserve"> - Fourniture et pose Automate de régulation pour DF "Compensation Salles de Rréunion / VMC Blocs Sanitaire Centrale" en Toiture Terrasse</t>
  </si>
  <si>
    <t xml:space="preserve"> - canalisations et câblage</t>
  </si>
  <si>
    <t xml:space="preserve"> - programmation du système</t>
  </si>
  <si>
    <t xml:space="preserve"> - essais et mise en service</t>
  </si>
  <si>
    <t xml:space="preserve"> - Fourniture et pose de sonde de température en gaine de soufflage par CTA suivant descriptif</t>
  </si>
  <si>
    <t xml:space="preserve"> - Fourniture et pose de sonde de température en gaine de reprise par CTA suivant descriptif</t>
  </si>
  <si>
    <t xml:space="preserve"> - Fourniture et pose de sonde CO2 d'ambiance (nbre 1 à 3 suivant le volume du local traité) suivant descriptif :</t>
  </si>
  <si>
    <t xml:space="preserve">   . Pour la CTA DF "Compensation Salles de Réunion / VMC Blocs Sanitaire Centrale" en Toiture Terrasse
</t>
  </si>
  <si>
    <t xml:space="preserve">   . Pour le local "Foyer" 
</t>
  </si>
  <si>
    <t xml:space="preserve">   . Pour le local "Auditorium" 
</t>
  </si>
  <si>
    <t xml:space="preserve">   . Pour le local "Hall d'Accueil" 
</t>
  </si>
  <si>
    <t xml:space="preserve">   . Pour le local "Cafétéria" 
</t>
  </si>
  <si>
    <t xml:space="preserve"> - Fourniture et pose de sonde CO2 en gaine par CTA suivant descriptif pour le contrôle de débit</t>
  </si>
  <si>
    <t xml:space="preserve"> - Fourniture et pose de bouton poussoirs pour relance temporisée suivant descriptif</t>
  </si>
  <si>
    <t xml:space="preserve"> - Fourniture et pose de coffret de commande déporté A/PV/GV avec voyants de signalisation suivant descriptif</t>
  </si>
  <si>
    <t>Sous total 5.15</t>
  </si>
  <si>
    <t>5.16</t>
  </si>
  <si>
    <t xml:space="preserve">Grille de rejet et d’air neuf </t>
  </si>
  <si>
    <t xml:space="preserve"> - Prise d'air frais suivant descriptif</t>
  </si>
  <si>
    <t xml:space="preserve"> - Rejet d'air vicié suivant Descriptif</t>
  </si>
  <si>
    <t>Sous total 5.16</t>
  </si>
  <si>
    <t>VI</t>
  </si>
  <si>
    <t>CHAUFFAGE HALL D'ACCUEIL</t>
  </si>
  <si>
    <t>6.02</t>
  </si>
  <si>
    <t>Radiateur plinthe à eau chaude</t>
  </si>
  <si>
    <t xml:space="preserve"> - Fourniture et pose de sonde de température suivant descriptif</t>
  </si>
  <si>
    <t xml:space="preserve"> - Fourniture et pose de coffrages d'habillages des radiateurs suivant descriptif</t>
  </si>
  <si>
    <t>Coffrages d'habillages des radiateurs</t>
  </si>
  <si>
    <t>6.03</t>
  </si>
  <si>
    <t>Sous total 6.02</t>
  </si>
  <si>
    <t>Sous total 6.03</t>
  </si>
  <si>
    <t>6.04</t>
  </si>
  <si>
    <t>Sous total 6.04</t>
  </si>
  <si>
    <t>Panneaux Rayonnants</t>
  </si>
  <si>
    <t xml:space="preserve"> - Fourniture et pose de panneaux rayonnant électrique de marque FRICO de 1500W unitaire compris supportages suivant descriptif</t>
  </si>
  <si>
    <t>Sous total VI</t>
  </si>
  <si>
    <t>VII</t>
  </si>
  <si>
    <t xml:space="preserve"> Ajout d’un Echangeur de préchauffage ECS </t>
  </si>
  <si>
    <t>7.02</t>
  </si>
  <si>
    <t xml:space="preserve"> - Fourniture et pose de radiateurs seront de marque JAGA, de type Duo Canal ou techniquement équivalent y compris robinets therùostatiques, coude de réglage, branchement électique, etc… suivant CCTP</t>
  </si>
  <si>
    <t xml:space="preserve"> - Fourniture et pose d'un échangeur à plaque de 140kW de marque Viessmann ou Sakkara de préchauffage ECS ou techniquement équivalent y compris y compris vanne trois voies de mélange, pompe de circulation, etc… suivant CCTP</t>
  </si>
  <si>
    <t xml:space="preserve"> - Fourniture et pose de de vannes d'isolement supplémentaire si l'échangeur est installé au LT VL4 R00 suivant descriptif</t>
  </si>
  <si>
    <t>Sous total 7.02</t>
  </si>
  <si>
    <t xml:space="preserve"> - Compteur d'énergie de chez SAPPEL ou techniquement équivalent avec communication à la GTC</t>
  </si>
  <si>
    <t>7.03</t>
  </si>
  <si>
    <t>Sous total 7.03</t>
  </si>
  <si>
    <t xml:space="preserve"> - calorifuge en milieu chauffés dans le Bâtiment pour les réseaux EC era réalisé en laine de roche ép. 19 mm avec revêtement VIPAC suivant descriptif  notamment §9.09</t>
  </si>
  <si>
    <t xml:space="preserve"> - calorifuge en milieu chauffés dans le Bâtiment pour les réseaux EC sera réalisé en laine de roche ép. 19 mm avec revêtement VIPAC suivant descriptif  notamment §9.09</t>
  </si>
  <si>
    <t xml:space="preserve"> - Raccordement sur boucle de récupérations en tuyauterie acier noir tarif 1 ou 10 suivant suivant descriptif y compris équipements, supportages et toutes sujétions :</t>
  </si>
  <si>
    <t>7.04</t>
  </si>
  <si>
    <t>7.05</t>
  </si>
  <si>
    <t>Sous total 7.06</t>
  </si>
  <si>
    <t>Sous total 7.05</t>
  </si>
  <si>
    <t xml:space="preserve"> - Dérogation pour pouvoir fonctionner la nuit pour le poste de garde  suivant descriptif</t>
  </si>
  <si>
    <t xml:space="preserve"> - Caissons de VMC Nord et Sud sera de marque CIAT, de type AIRTECH 375 ou techniquement équivalent de 22 000 m3/h suivant descriptif y compris équipements</t>
  </si>
  <si>
    <t xml:space="preserve"> - Calfeutrement des trous existants mis à jour par présents travaux dans les ouvrages béton ou en maçonnerie suivant descriptif &amp; plans</t>
  </si>
  <si>
    <t>Sous total 7.07</t>
  </si>
  <si>
    <t>7.07</t>
  </si>
  <si>
    <t>7.06</t>
  </si>
  <si>
    <t>Calfeutrement</t>
  </si>
  <si>
    <t>Sous total VII</t>
  </si>
  <si>
    <t>VIII</t>
  </si>
  <si>
    <t>AMELIORATION DE LA RECUPERATION DES CALORIES DU GF SALLE SERVEUR</t>
  </si>
  <si>
    <t>PLOMBERIE</t>
  </si>
  <si>
    <t>8.02</t>
  </si>
  <si>
    <t>Pompe de circulation</t>
  </si>
  <si>
    <t xml:space="preserve"> - Fourniture et pose Groupe de pompe double autoadaptative de type SIRIUX Classe A de chez SALMSON ou techniquement équivalent suivant CCTP</t>
  </si>
  <si>
    <t>8.03</t>
  </si>
  <si>
    <t>Alimentation en Eau</t>
  </si>
  <si>
    <t xml:space="preserve"> - alimentation en  eau froide adoucie du nouveau réseau d'eau chaude des radiateurs installées dans le hall suivant CCTP</t>
  </si>
  <si>
    <t xml:space="preserve"> - Décompteur à double impulsionpour EFa y compris équipements &amp; accessoires suivant CCTP</t>
  </si>
  <si>
    <t>8.04</t>
  </si>
  <si>
    <t>Thermomètres et filtres</t>
  </si>
  <si>
    <t xml:space="preserve"> - thermomètres communicant avec la GTB existantes de chez KIMO ou équivalent, à plongeur, sur les départs et retours de chaque circuit, y compris sur piquage EC &amp; EG sur colonnes primaires dans les MTA suivant CCTP</t>
  </si>
  <si>
    <t xml:space="preserve"> - thermomètres de contrôle de température à plongeur de chez SIKA ou équivalent, sur les départs et retours de chaque circuit, y compris sur piquage EC &amp; EG sur colonnes primaires dans les MTA suivant CCTP</t>
  </si>
  <si>
    <t xml:space="preserve"> - filtres avec robinet de rinçage seront installés sur les retours de chaque circuit, y compris sur piquage EC &amp; EG sur colonnes primaires dans les MTA suivant CCTP</t>
  </si>
  <si>
    <t>Pots à boue et Filtre</t>
  </si>
  <si>
    <t>8.05</t>
  </si>
  <si>
    <t xml:space="preserve"> - Sur le retour du départ secondaires radiateur Hall sera installée, un filtre ainsi qu'un pot de décantation du type PAUCHARD ou équivalent avec filtre magnétique suivant CCTP</t>
  </si>
  <si>
    <t>8.06</t>
  </si>
  <si>
    <t xml:space="preserve">Régulations </t>
  </si>
  <si>
    <t xml:space="preserve"> -L'ensemble des matériels de régulation pour le départ secondaire régulé des radiateurs Hall suivant CCTP</t>
  </si>
  <si>
    <t>8.07</t>
  </si>
  <si>
    <t xml:space="preserve"> Circuit à température Variable pour les radiateurs du Hall d’Accueil</t>
  </si>
  <si>
    <t xml:space="preserve"> -Ensemble des matériels (pompes double, compteur d'énergie, …) et équipements (vannes …, manomètre,… ) suivant CCTP</t>
  </si>
  <si>
    <t>Sous total VIII</t>
  </si>
  <si>
    <t>10.08</t>
  </si>
  <si>
    <t>10.09</t>
  </si>
  <si>
    <t>10.10</t>
  </si>
  <si>
    <t>10.11</t>
  </si>
  <si>
    <t xml:space="preserve"> - Automate de gestion selon CCTP</t>
  </si>
  <si>
    <t xml:space="preserve"> - Câblage modbus suivant CCTP</t>
  </si>
  <si>
    <t xml:space="preserve"> - Câblage M-bus suivant CCTP</t>
  </si>
  <si>
    <t xml:space="preserve"> - Câblage Multifilaires suivant CCTP</t>
  </si>
  <si>
    <t xml:space="preserve"> - Câblage Ethernet suivant CCTP</t>
  </si>
  <si>
    <t xml:space="preserve"> - Programmation suivant CCTP</t>
  </si>
  <si>
    <t xml:space="preserve"> - Imagerie suivant CCTP</t>
  </si>
  <si>
    <t xml:space="preserve"> - Test, essais et mise en service suivant CCTP</t>
  </si>
  <si>
    <t>Travaux Foyer - R02</t>
  </si>
  <si>
    <t>Travaux Hall d'accueil - RDD</t>
  </si>
  <si>
    <t>Travaux Cafétaria - RDD</t>
  </si>
  <si>
    <t>Travaux Toiture-Terasse</t>
  </si>
  <si>
    <t>Travaux Salles de réunion</t>
  </si>
  <si>
    <t xml:space="preserve"> - Mise en place de régulateur de registre motorisé selon CCTP</t>
  </si>
  <si>
    <t>Partie GTB</t>
  </si>
  <si>
    <t>10.02</t>
  </si>
  <si>
    <t>Canalisation princales Basse-tension</t>
  </si>
  <si>
    <t>10.03</t>
  </si>
  <si>
    <t>10.04</t>
  </si>
  <si>
    <t>10.05</t>
  </si>
  <si>
    <t>10.06</t>
  </si>
  <si>
    <t>10.08.1</t>
  </si>
  <si>
    <t>10.08.2</t>
  </si>
  <si>
    <t>10.10.02</t>
  </si>
  <si>
    <t>10.07</t>
  </si>
  <si>
    <t>11.04.1</t>
  </si>
  <si>
    <t>Travaux local Climatisation et Extraction - R01</t>
  </si>
  <si>
    <t>11.4.2</t>
  </si>
  <si>
    <t>11.4.3</t>
  </si>
  <si>
    <t>11.4.4</t>
  </si>
  <si>
    <t>11.4.5</t>
  </si>
  <si>
    <t>11.4.6</t>
  </si>
  <si>
    <t>Canalisation secondaires Basse-tension</t>
  </si>
  <si>
    <t>5.17</t>
  </si>
  <si>
    <t>Etiquetage et Schéma</t>
  </si>
  <si>
    <t xml:space="preserve"> - Mise en Œuvre d’un schéma de l'installation en couleur affiché sur un mur sur un support rigide et plastifié suivant Descriptif</t>
  </si>
  <si>
    <t xml:space="preserve"> - Mise en Place d'étiquettes gravées pour repérage de tous les matériels suivant Descriptif</t>
  </si>
  <si>
    <t>Sous total 5.17</t>
  </si>
  <si>
    <t xml:space="preserve"> - TD-R1-CVC-005</t>
  </si>
  <si>
    <t xml:space="preserve"> - TD-R2-CVC-004 </t>
  </si>
  <si>
    <t xml:space="preserve"> - TD-D1-CVC-003</t>
  </si>
  <si>
    <t xml:space="preserve"> - TD-D1-CVC-002</t>
  </si>
  <si>
    <t xml:space="preserve"> - TD-TT-CVC-001</t>
  </si>
  <si>
    <t xml:space="preserve"> - TD-R1-CVC-006</t>
  </si>
  <si>
    <t xml:space="preserve"> l’entrepreneur devra la mise en œuvre de Faux-plafond démontable sur la totalité de la Tisanerie suivant descriptif &amp; plans</t>
  </si>
  <si>
    <t xml:space="preserve"> l’entrepreneur devra ponctuellement la mise en œuvre de Faux-plafond non démontable sur la périhérie des circulations précitées ci-dessus suivant descriptif &amp; plans</t>
  </si>
  <si>
    <t xml:space="preserve"> - L'entreprise devra la fourniture et pose de Clapet coupe feu en traversé de mur et/ou de dalle y compris équipements de chez PANOL ou ALDES ou équivalent
</t>
  </si>
  <si>
    <t>Prix Total</t>
  </si>
  <si>
    <t>PRIX GLOBAL ET FORFAITAIRE</t>
  </si>
  <si>
    <t>Montants à reporter dans l'Acte d'engagement</t>
  </si>
  <si>
    <t>5.04.6</t>
  </si>
  <si>
    <t xml:space="preserve"> - Traitement acoustique des murs &amp; cloisons suivant descriptif &amp; plans</t>
  </si>
  <si>
    <t xml:space="preserve"> - Traitement acoustique du plafond suivant descriptif &amp; plans</t>
  </si>
  <si>
    <t xml:space="preserve"> - Mise en place de bac de rétention sous les CTA's suivant descriptif &amp; plans</t>
  </si>
  <si>
    <t>5.06.11</t>
  </si>
  <si>
    <t>5.06.12</t>
  </si>
  <si>
    <t xml:space="preserve">Ajout de 2 extracteurs pour rejeter les calories </t>
  </si>
  <si>
    <t>Mise en place d’un bac de rétention sous extracteur</t>
  </si>
  <si>
    <t>7.08</t>
  </si>
  <si>
    <t>Sous total 7.08</t>
  </si>
  <si>
    <t>8.08</t>
  </si>
  <si>
    <t>Equilibrage</t>
  </si>
  <si>
    <t xml:space="preserve"> -Ensemble des vannes de réglage suivant CCTP &amp; remise de rapports des résultats sur interventions &amp; réglages retenus</t>
  </si>
  <si>
    <t>environ 300ml de tuyauteries EC, EG et Récup Calories à eau des différents systémes existants</t>
  </si>
  <si>
    <t xml:space="preserve"> - Pour la climatisation de la salle de réunion du D32 :</t>
  </si>
  <si>
    <t xml:space="preserve"> - fourniture et pose de nouveaux calorifuges pour chaque réseau frigorifique (DN10 &amp; DN25) en TT soit environ 12ml par DN et la mise en place d’un capotage métallique pour protection mécanique au-dessus de l’ensemble chemin de câble / tuyauteries calorifugés / câbles cis étiquetages des tuyauteries sur calorifuges &amp; étiquetages sur nouveaux capotages métalliques selon CCTP.</t>
  </si>
  <si>
    <t xml:space="preserve"> - dépose de la batterie de récupération du Groupe Froid situé dans l’extracteur de la salle de réunion compris tuyauteries dans le local R01-CL4 selon CCTP.</t>
  </si>
  <si>
    <t xml:space="preserve"> - dépose et évacuation de toutes les anciennes gaines de ventilations et leurs équipements des CTA « Cafétéria », « PC Sécurité » et « Foyer » entre le local clim R01 et les nouveaux raccordements des locaux précités depuis les nouvelles CTA selon CCTP.</t>
  </si>
  <si>
    <t xml:space="preserve"> - dépose et évacuation des CTA « Foyer », « Auditorium », « Soufflage Permanent », « PC Sécurité » et les 4 Ventilo-Convecteurs (VC) suspendus (voir carnets de plan 3D Existant) dans le LT-CL2 au R01 selon CCTP.</t>
  </si>
  <si>
    <t xml:space="preserve"> - dépose et évacuation des extracteurs « Cuisines A », « Cuisine B » et « Locaux Annexes dans le LT-CL3 au R01 selon CCTP.</t>
  </si>
  <si>
    <t xml:space="preserve"> - dépose et évacuation des VC suspendu dans le plénum du faux plafond de la Cafétéria au RDD selon CCTP.</t>
  </si>
  <si>
    <t xml:space="preserve"> - dépose et évacuation de la CTA « Hall d’Accueil » se trouvant dans un LT au 1er étage (D01) selon CCTP.</t>
  </si>
  <si>
    <t xml:space="preserve"> - dépose et évacuation de la CTA SF de compensation des Salles de Réunion en Toiture Terrasse (TT) qui est le 33ème niveau selon CCTP.</t>
  </si>
  <si>
    <t xml:space="preserve"> - dépose et évacuation des caissons VMC des Blocs Sanitaires Nord, Centrals et Sud en Toiture Terrasse (TT) selon CCTP.</t>
  </si>
  <si>
    <t xml:space="preserve"> - dépose et évacuation des anciens équipements ventilation de l’ancienne cuisine de la salle de réunion du D32 à l’arrêt qui comprend extracteur en TT au Nord ainsi que les gaines de ventilation concernant cette ancienne cuisine au niveau de la terrasse &amp; du 32ème étage selon CCTP.</t>
  </si>
  <si>
    <t xml:space="preserve"> - dépose et évacuation le calorifuge restant dans le chemin de câble des tuyauteries frigorifiques (2 réseaux DN 10 &amp; DN 25) en TT soit au D33 sera déposé en prenant toutes les précautions nécessaires pour ne pas détériorer ces tuyauteries &amp; causer de fuite frigorifique selon CCTP.</t>
  </si>
  <si>
    <t xml:space="preserve"> - dépose et évacuation de toutes les canalisations hydrauliques horizontales se raccordant aux CTA et aux VC vu ci-dessus jusqu’aux pieds de colonnes par le titulaire pour effectuer la dépose de ces tuyauteries soit environ 300ml de tuyauteries EC, EG et Récupération Calories à eau des différents systèmes existants en TT et dans les LT &amp; Circulations au R01 et que la dépose des appareils (vannes d’isolements, thermomètres, vanne 3 voies, etc…) selon CCTP.</t>
  </si>
  <si>
    <t xml:space="preserve"> - dépose et évacuation de toutes les gaines aérauliques horizontales se raccordant aux CTA restant dans le local LT CL02 R01 et à la CTA remplaçant les 4 Ventilo-Convecteurs vu ci-dessus jusqu’aux pieds de colonnes par le titulaire de ces appareils pour effectuer la dépose des CTA Existantes ainsi que la pose des nouveaux appareils y compris registres, CCF, sondes, etc… se trouvant sur les gaines déposées selon CCTP.</t>
  </si>
  <si>
    <t xml:space="preserve"> - dépose et évacuation du réseaux hydrauliques du système de récupération entre l’extraction Cuisine A et la compensation par la CTA Restaurant A ainsi que la double pompe de circulation et tous les équipements (vannes d’isolements, thermomètres, vanne 3 voies, …) selon CCTP.</t>
  </si>
  <si>
    <t xml:space="preserve"> - Grillage existant remplacé partiellement sur la partie gauche (vue de face) par nouveau grillage avec une porte grillagée d’accès pour la maintenance du Filtre  avec intégration de la grille pare pluies verticale dans le grillage partie fixe suivant CCTP</t>
  </si>
  <si>
    <t xml:space="preserve"> - Grille pare pluie de type GAO de chez France air ou équivalent sur caisson pour filtre anti-polution intégrée en façade au grillage partie fixe y compris équipements suivant descriptif</t>
  </si>
  <si>
    <t xml:space="preserve"> - Fourniture et pose du caisson pour filtre anti-polution sur chaise ou supportage métallique y compris équipements suivant descriptif ainsi que la filtration décrite également dans le CCTP avec un jeu de filtres en plus laissé au MOA.</t>
  </si>
  <si>
    <t xml:space="preserve"> - Mise en œuvre du report de l’état des filtres et un report d’alarme vers la baie d’alarmes techniques ainsi que sut la GTB compris automate de régulation pour reprise sur la GTB</t>
  </si>
  <si>
    <t xml:space="preserve"> - extracteur "locaux annexes" de chez PANOL, de type HEXOS-A F400 15.0 ou techniquement équivalent de 6 500 m3/h suivant descriptif y compris équipements</t>
  </si>
  <si>
    <t xml:space="preserve"> - Filtres : F9 (M) &amp; M5Pm10Eff60 dans caissons avec by-pass par gaine et registres (nbr :3) pour utilisation de l’extracteur en mode désenfumage</t>
  </si>
  <si>
    <t xml:space="preserve"> - extracteur "Restaurant B" de chez PANOL, de type HEXOS-A F400 40.0 à 2 vitesses ou techniquement équivalent de  débit normal à 
14 000 m3/h et de débit max à 18 000 m3/h suivant descriptif équipements, etc…</t>
  </si>
  <si>
    <t xml:space="preserve"> - dépose soignée du bloc porte et de la porte elle-même compris bâti ainsi que le plafond démontable &amp; non-démontable du local Tisanerie au R02 compris frais d’évacuation qui deviendra un LT-Clim pour la CTA foyer selon CCTP.</t>
  </si>
  <si>
    <t xml:space="preserve"> - dépose soignée une partie du plafond non-démontable du foyer ainsi que le plafond démontable &amp; non-démontable des circulations R2-C-203 (partiellement) &amp; R02-S-83 (partiellement) seront déposés par le titulaire du marché compris évacuation et neutralisations des différents fluides en plénum de Faux-Plafond selon CCTP.</t>
  </si>
  <si>
    <t xml:space="preserve"> - fourniture et pose d'une grille de soufflage type SLL de chez Halton ou équivalent en reprenant les m^mes caractéristiques que les bouches existantes du Hall s y compris plénum de raccordement, registre manuelle &amp; flexibles en plénum de FP uivant descriptif &amp; plans</t>
  </si>
  <si>
    <t>5.06.09</t>
  </si>
  <si>
    <t xml:space="preserve"> - tuyauterie pour le réseau hydraulique de récupération entre le caisson de Vmc et la CTA de compensation en acier noir tarif 1 ou 10 suivant suivant descriptif y compris équipements, supportages et toutes sujétions</t>
  </si>
  <si>
    <t>5.06.1</t>
  </si>
  <si>
    <t xml:space="preserve"> - tuyauterie acier noir tarif 1 ou 10 suivant suivant descriptif y compris équipements, supportages et toutes sujétions</t>
  </si>
  <si>
    <t xml:space="preserve"> - Mise en œuvre devra des clapets anti-retours sur l’Air Neuf &amp; Rejet afin d’éviter d’interférer les débits entre CTA &amp; Extracteurs  suivant descriptif compris toutes sujétions</t>
  </si>
  <si>
    <t>5.05.1</t>
  </si>
  <si>
    <t>5.07.1</t>
  </si>
  <si>
    <t>5.04.1</t>
  </si>
  <si>
    <t>A remplir pour chaque CTA ci-dessous</t>
  </si>
  <si>
    <t xml:space="preserve"> - Compteur d'énergie de chez SAPPEL ou techniquement équivalent avec communication à la GTC sur CTA :</t>
  </si>
  <si>
    <t xml:space="preserve"> - Compteur d'énergie calorifique &amp; frigorifique de chez SAPPEL ou techniquement équivalent avec communication à la GTC sur CTA Bureaux </t>
  </si>
  <si>
    <t xml:space="preserve"> - Adaptations des réseaux hydrauliques y compris vannes d'isolements et déplacements des compteurs d'énergie existants des CTA Bureaux conservées y compris équipements, supportages et toutes sujétions afin d'intégréer les compteurs d'énergie vu ci-dessus pour avoir la séparation complétes par façades des CTA Bureaux</t>
  </si>
  <si>
    <t xml:space="preserve"> - Mise en œuvre du report de l’état des filtres et un report d’alarme vers la baie d’alarmes techniques ainsi que sut la GTB compris automate de régulation pour reprise sur la GTB  suivant descriptif y compris équipements</t>
  </si>
  <si>
    <t xml:space="preserve"> - Compteur d'énergie calorifique récupéré sur salle serveur de chez SAPPEL ou techniquement équivalent avec communication à la GTC suivant descriptif y compris équipements</t>
  </si>
  <si>
    <t xml:space="preserve"> - Compteur d'énergie calorifique &amp; frigorifique de chez SAPPEL ou techniquement équivalent avec communication à la GTC suivant descriptif y compris équipements</t>
  </si>
  <si>
    <t>5.09.1</t>
  </si>
  <si>
    <t xml:space="preserve"> - Compteur d'énergie récupérée de chez SAPPEL ou techniquement équivalent avec communication à la GTC suivant descriptif y compris équipements</t>
  </si>
  <si>
    <t xml:space="preserve"> - vannes d'isolements</t>
  </si>
  <si>
    <t xml:space="preserve"> - Compteur d'énergie pour CTA, Récupération d'énergie, départ secondaire, etc... de chez SAPPEL ou techniquement équivalent avec communication à la GTC suivant descriptif y compris équipements</t>
  </si>
  <si>
    <t>si prestations non remseignées dans les chapitres précédent</t>
  </si>
  <si>
    <t xml:space="preserve"> - Fourniture et pose de deux extacteurs de marque CIAT de type CLIMACIAT Airacess 70  suivant descriptif compris manutenttion &amp; mise en place définitif en plusieurs phase ainsi que équipements, matériels, … et toutes sujétions </t>
  </si>
  <si>
    <t xml:space="preserve">Ajout de 2 Aéroréfrigérants pour rejeter les calories </t>
  </si>
  <si>
    <t>7.09</t>
  </si>
  <si>
    <t>Sous total 7.09</t>
  </si>
  <si>
    <t xml:space="preserve"> - dépose et évacuation de l’ancienne TéléCabine de Personnes allant de la Tour Séquoia au CNIT ainsi que les arbustes et terres dans les jardinières au RDD à coté de l’entrée principales selon CCTP.</t>
  </si>
  <si>
    <t xml:space="preserve"> - Agrandissement et/ou Percement des Murs du carneau pour mise en place d'une nouvelle porte pour nouvelles portes à réaliser suivant descriptif</t>
  </si>
  <si>
    <t xml:space="preserve"> - Dépose soignée de la Porte CF ½ h tiercé 1000x2100mm y compris bâti donnant au carneau d'AN du LT CL2-R01 pour remise au MOA suivant descriptif &amp; plans</t>
  </si>
  <si>
    <t xml:space="preserve"> - Porte CF ½ h double ventaux 2000x21000mm y compris équipements suivant descriptif &amp; plans</t>
  </si>
  <si>
    <t xml:space="preserve"> - Mise en place d’une plateforme caillebotis au RDD suivant descriptif &amp; plans y compris équipements</t>
  </si>
  <si>
    <t>Sous total 7.04</t>
  </si>
  <si>
    <t>Mise en place de la passerelle technique métallique pour les Aéroréfrigérants</t>
  </si>
  <si>
    <t xml:space="preserve">Mise en place de brise vue métallique pour les Aéroréfrigérants
</t>
  </si>
  <si>
    <t xml:space="preserve"> - Fourniture et pose d’une tôle perforée de chez GANTOIS ou équivalent suivant descriptif &amp; plans</t>
  </si>
  <si>
    <r>
      <t xml:space="preserve"> - Fourniture et pose de deux Aéroréfrigérants de marque CIAT de type OPERA DLN 9015-1 SHI 1000E9A 12A1 suivant descriptif compris manutenttion &amp; mise en place définitif en plusieurs phase ainsi que équipements, matériels, … et toutes sujétions </t>
    </r>
    <r>
      <rPr>
        <b/>
        <i/>
        <sz val="10"/>
        <rFont val="Consolas"/>
        <family val="3"/>
      </rPr>
      <t>par Grutage compris démarche administrative</t>
    </r>
  </si>
  <si>
    <r>
      <t xml:space="preserve"> </t>
    </r>
    <r>
      <rPr>
        <b/>
        <i/>
        <sz val="10"/>
        <rFont val="Consolas"/>
        <family val="3"/>
      </rPr>
      <t xml:space="preserve">Ou </t>
    </r>
    <r>
      <rPr>
        <i/>
        <sz val="10"/>
        <rFont val="Consolas"/>
        <family val="3"/>
      </rPr>
      <t xml:space="preserve">
</t>
    </r>
  </si>
  <si>
    <r>
      <t xml:space="preserve"> - Fourniture et pose de deux Aéroréfrigérants de marque CIAT de type OPERA DLN 9015-1 SHI 1000E9A 12A1  suivant descriptif compris manutenttion &amp; mise en place définitif en plusieurs phase ainsi que équipements, matériels, … et toutes sujétions </t>
    </r>
    <r>
      <rPr>
        <b/>
        <i/>
        <sz val="10"/>
        <rFont val="Consolas"/>
        <family val="3"/>
      </rPr>
      <t>par le Monte-charge du R00 au R01 puis Manutention de ces derniers antre le Monte-charge du R01 jusqu'au RDD en passant par la circulation du R01, le LT CL2 et carneaux d'air Neuf</t>
    </r>
  </si>
  <si>
    <t xml:space="preserve"> - PFourniture et pose d’une Maille métallique de type Andaluz 110 L de chez Métal Déployéou équivalent suivant descriptif &amp; plans</t>
  </si>
  <si>
    <t xml:space="preserve"> - Dépose soignée de la Porte y compris bâti ddu Bureau au D02 pour remise au MOA suivant descriptif &amp; plans</t>
  </si>
  <si>
    <t>Remplacement de la Porte d’accès du Bureau au D02 et mise en place d’une nouvelle porte du LT créée</t>
  </si>
  <si>
    <t xml:space="preserve"> - Mise en place d'un bac de rétention sous les Aéroréfrigérants et  évacuations en PVC pour alle s'évacuer dans le carneau d'AN du LT CL2-R01  suivant descriptif &amp; plans</t>
  </si>
  <si>
    <t>JUIN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</si>
</sst>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43" x14ac:knownFonts="1">
    <font>
      <sz val="10"/>
      <color theme="1"/>
      <name val="Consolas"/>
      <family val="2"/>
    </font>
    <font>
      <sz val="10"/>
      <color theme="1"/>
      <name val="Consolas"/>
      <family val="3"/>
    </font>
    <font>
      <b/>
      <sz val="18"/>
      <color rgb="FF000000"/>
      <name val="Consolas"/>
      <family val="3"/>
    </font>
    <font>
      <b/>
      <sz val="24"/>
      <color theme="1"/>
      <name val="Consolas"/>
      <family val="3"/>
    </font>
    <font>
      <b/>
      <sz val="24"/>
      <color theme="8" tint="-0.249977111117893"/>
      <name val="Consolas"/>
      <family val="3"/>
    </font>
    <font>
      <b/>
      <sz val="14"/>
      <color theme="7" tint="-0.499984740745262"/>
      <name val="Consolas"/>
      <family val="3"/>
    </font>
    <font>
      <sz val="8"/>
      <color theme="1"/>
      <name val="Consolas"/>
      <family val="3"/>
    </font>
    <font>
      <b/>
      <sz val="12"/>
      <color theme="7" tint="-0.499984740745262"/>
      <name val="Consolas"/>
      <family val="3"/>
    </font>
    <font>
      <b/>
      <sz val="10"/>
      <name val="Consolas"/>
      <family val="3"/>
    </font>
    <font>
      <u/>
      <sz val="10"/>
      <name val="Consolas"/>
      <family val="3"/>
    </font>
    <font>
      <sz val="10"/>
      <name val="Consolas"/>
      <family val="3"/>
    </font>
    <font>
      <b/>
      <sz val="8"/>
      <name val="Consolas"/>
      <family val="3"/>
    </font>
    <font>
      <sz val="8"/>
      <name val="Consolas"/>
      <family val="3"/>
    </font>
    <font>
      <i/>
      <sz val="8"/>
      <name val="Consolas"/>
      <family val="3"/>
    </font>
    <font>
      <sz val="10"/>
      <color rgb="FFC00000"/>
      <name val="Consolas"/>
      <family val="2"/>
    </font>
    <font>
      <b/>
      <sz val="14"/>
      <color rgb="FF000000"/>
      <name val="Arial"/>
      <family val="2"/>
    </font>
    <font>
      <b/>
      <sz val="14"/>
      <color theme="8" tint="-0.249977111117893"/>
      <name val="Consolas"/>
      <family val="3"/>
    </font>
    <font>
      <b/>
      <sz val="12"/>
      <color theme="8" tint="-0.249977111117893"/>
      <name val="Consolas"/>
      <family val="3"/>
    </font>
    <font>
      <sz val="10"/>
      <color rgb="FFC00000"/>
      <name val="Consolas"/>
      <family val="3"/>
    </font>
    <font>
      <sz val="8"/>
      <name val="Consolas"/>
      <family val="2"/>
    </font>
    <font>
      <b/>
      <sz val="8"/>
      <color theme="1"/>
      <name val="Consolas"/>
      <family val="3"/>
    </font>
    <font>
      <b/>
      <i/>
      <sz val="10"/>
      <name val="Consolas"/>
      <family val="3"/>
    </font>
    <font>
      <b/>
      <i/>
      <sz val="12"/>
      <color rgb="FF7030A0"/>
      <name val="Consolas"/>
      <family val="3"/>
    </font>
    <font>
      <i/>
      <sz val="10"/>
      <name val="Consolas"/>
      <family val="3"/>
    </font>
    <font>
      <b/>
      <sz val="10"/>
      <color rgb="FFFF0000"/>
      <name val="Consolas"/>
      <family val="3"/>
    </font>
    <font>
      <b/>
      <sz val="8"/>
      <color rgb="FFFF0000"/>
      <name val="Consolas"/>
      <family val="3"/>
    </font>
    <font>
      <sz val="10"/>
      <name val="Arial"/>
      <family val="2"/>
    </font>
    <font>
      <u/>
      <sz val="8"/>
      <name val="Consolas"/>
      <family val="3"/>
    </font>
    <font>
      <b/>
      <sz val="13"/>
      <color theme="8" tint="-0.249977111117893"/>
      <name val="Consolas"/>
      <family val="3"/>
    </font>
    <font>
      <b/>
      <sz val="13"/>
      <color theme="7" tint="-0.499984740745262"/>
      <name val="Consolas"/>
      <family val="3"/>
    </font>
    <font>
      <sz val="8"/>
      <color theme="0" tint="-0.499984740745262"/>
      <name val="Consolas"/>
      <family val="3"/>
    </font>
    <font>
      <sz val="10"/>
      <color theme="0" tint="-0.499984740745262"/>
      <name val="Consolas"/>
      <family val="3"/>
    </font>
    <font>
      <sz val="10"/>
      <color theme="8" tint="-0.24994659260841701"/>
      <name val="Consolas"/>
      <family val="2"/>
    </font>
    <font>
      <b/>
      <sz val="11"/>
      <color theme="1"/>
      <name val="Consolas"/>
      <family val="3"/>
    </font>
    <font>
      <b/>
      <sz val="10"/>
      <color theme="1"/>
      <name val="Consolas"/>
      <family val="3"/>
    </font>
    <font>
      <b/>
      <sz val="12"/>
      <name val="Consolas"/>
      <family val="3"/>
    </font>
    <font>
      <sz val="10"/>
      <color theme="1" tint="0.14999847407452621"/>
      <name val="Consolas"/>
      <family val="3"/>
    </font>
    <font>
      <b/>
      <sz val="12"/>
      <color theme="1" tint="0.249977111117893"/>
      <name val="Consolas"/>
      <family val="3"/>
    </font>
    <font>
      <sz val="10"/>
      <color theme="1" tint="0.249977111117893"/>
      <name val="Consolas"/>
      <family val="3"/>
    </font>
    <font>
      <b/>
      <sz val="11"/>
      <name val="Consolas"/>
      <family val="3"/>
    </font>
    <font>
      <b/>
      <sz val="14"/>
      <name val="Consolas"/>
      <family val="3"/>
    </font>
    <font>
      <i/>
      <sz val="10"/>
      <color theme="1"/>
      <name val="Consolas"/>
      <family val="3"/>
    </font>
    <font>
      <sz val="10"/>
      <color rgb="FFFF0000"/>
      <name val="Consolas"/>
      <family val="3"/>
    </font>
  </fonts>
  <fills count="10">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63377788628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0" tint="-0.34998626667073579"/>
        <bgColor indexed="64"/>
      </patternFill>
    </fill>
  </fills>
  <borders count="101">
    <border>
      <left/>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style="thin">
        <color theme="2" tint="-9.9948118533890809E-2"/>
      </left>
      <right style="thin">
        <color theme="2" tint="-9.9948118533890809E-2"/>
      </right>
      <top style="thin">
        <color theme="0" tint="-0.499984740745262"/>
      </top>
      <bottom/>
      <diagonal/>
    </border>
    <border>
      <left style="thin">
        <color theme="2" tint="-9.9948118533890809E-2"/>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thin">
        <color theme="2" tint="-9.9948118533890809E-2"/>
      </left>
      <right style="thin">
        <color theme="2" tint="-9.9948118533890809E-2"/>
      </right>
      <top/>
      <bottom style="thin">
        <color theme="0" tint="-0.499984740745262"/>
      </bottom>
      <diagonal/>
    </border>
    <border>
      <left style="thin">
        <color theme="2" tint="-9.9948118533890809E-2"/>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style="thin">
        <color theme="2" tint="-9.9948118533890809E-2"/>
      </left>
      <right style="thin">
        <color theme="2" tint="-9.9948118533890809E-2"/>
      </right>
      <top style="thin">
        <color theme="2" tint="-9.9948118533890809E-2"/>
      </top>
      <bottom style="thin">
        <color theme="2" tint="-9.9948118533890809E-2"/>
      </bottom>
      <diagonal/>
    </border>
    <border>
      <left style="thin">
        <color theme="2" tint="-9.9948118533890809E-2"/>
      </left>
      <right/>
      <top style="thin">
        <color theme="2" tint="-9.9948118533890809E-2"/>
      </top>
      <bottom/>
      <diagonal/>
    </border>
    <border>
      <left/>
      <right/>
      <top style="thin">
        <color theme="2" tint="-9.9948118533890809E-2"/>
      </top>
      <bottom/>
      <diagonal/>
    </border>
    <border>
      <left/>
      <right/>
      <top style="thin">
        <color theme="2" tint="-9.9948118533890809E-2"/>
      </top>
      <bottom style="thin">
        <color theme="2" tint="-9.9948118533890809E-2"/>
      </bottom>
      <diagonal/>
    </border>
    <border>
      <left/>
      <right style="thin">
        <color theme="2" tint="-9.9948118533890809E-2"/>
      </right>
      <top style="thin">
        <color theme="2" tint="-9.9948118533890809E-2"/>
      </top>
      <bottom style="thin">
        <color theme="2" tint="-9.9948118533890809E-2"/>
      </bottom>
      <diagonal/>
    </border>
    <border>
      <left style="thin">
        <color theme="0" tint="-0.499984740745262"/>
      </left>
      <right/>
      <top/>
      <bottom/>
      <diagonal/>
    </border>
    <border>
      <left style="thin">
        <color theme="2" tint="-9.9948118533890809E-2"/>
      </left>
      <right/>
      <top/>
      <bottom/>
      <diagonal/>
    </border>
    <border>
      <left style="thin">
        <color theme="2" tint="-9.9917600024414813E-2"/>
      </left>
      <right style="thin">
        <color theme="2" tint="-9.9917600024414813E-2"/>
      </right>
      <top style="thin">
        <color theme="2" tint="-9.9917600024414813E-2"/>
      </top>
      <bottom style="thin">
        <color theme="2" tint="-9.9917600024414813E-2"/>
      </bottom>
      <diagonal/>
    </border>
    <border>
      <left style="thin">
        <color theme="2" tint="-9.9917600024414813E-2"/>
      </left>
      <right style="thin">
        <color theme="2" tint="-9.9917600024414813E-2"/>
      </right>
      <top style="thin">
        <color theme="2" tint="-9.9917600024414813E-2"/>
      </top>
      <bottom/>
      <diagonal/>
    </border>
    <border>
      <left style="thin">
        <color theme="2" tint="-9.9917600024414813E-2"/>
      </left>
      <right/>
      <top style="thin">
        <color theme="2" tint="-9.9948118533890809E-2"/>
      </top>
      <bottom style="thin">
        <color theme="2" tint="-9.9948118533890809E-2"/>
      </bottom>
      <diagonal/>
    </border>
    <border>
      <left style="thin">
        <color theme="2" tint="-9.9887081514938816E-2"/>
      </left>
      <right/>
      <top style="thin">
        <color theme="2" tint="-9.9887081514938816E-2"/>
      </top>
      <bottom style="thin">
        <color theme="2" tint="-9.9887081514938816E-2"/>
      </bottom>
      <diagonal/>
    </border>
    <border>
      <left/>
      <right style="thin">
        <color theme="2" tint="-9.9887081514938816E-2"/>
      </right>
      <top style="thin">
        <color theme="2" tint="-9.9887081514938816E-2"/>
      </top>
      <bottom style="thin">
        <color theme="2" tint="-9.9887081514938816E-2"/>
      </bottom>
      <diagonal/>
    </border>
    <border>
      <left style="thin">
        <color theme="2" tint="-9.9917600024414813E-2"/>
      </left>
      <right style="thin">
        <color theme="0" tint="-0.499984740745262"/>
      </right>
      <top style="thin">
        <color theme="2" tint="-9.9948118533890809E-2"/>
      </top>
      <bottom style="thin">
        <color theme="2" tint="-9.9948118533890809E-2"/>
      </bottom>
      <diagonal/>
    </border>
    <border>
      <left style="thin">
        <color theme="2" tint="-9.9948118533890809E-2"/>
      </left>
      <right style="thin">
        <color theme="2" tint="-9.9948118533890809E-2"/>
      </right>
      <top style="thin">
        <color theme="2" tint="-9.9948118533890809E-2"/>
      </top>
      <bottom/>
      <diagonal/>
    </border>
    <border>
      <left/>
      <right style="thin">
        <color theme="0" tint="-0.499984740745262"/>
      </right>
      <top style="thin">
        <color theme="2" tint="-9.9948118533890809E-2"/>
      </top>
      <bottom style="thin">
        <color theme="2" tint="-9.9948118533890809E-2"/>
      </bottom>
      <diagonal/>
    </border>
    <border>
      <left style="thin">
        <color theme="2" tint="-9.9948118533890809E-2"/>
      </left>
      <right style="thin">
        <color theme="2" tint="-9.9948118533890809E-2"/>
      </right>
      <top/>
      <bottom/>
      <diagonal/>
    </border>
    <border>
      <left style="thin">
        <color theme="2" tint="-9.9917600024414813E-2"/>
      </left>
      <right/>
      <top/>
      <bottom/>
      <diagonal/>
    </border>
    <border>
      <left style="thin">
        <color theme="2" tint="-9.9917600024414813E-2"/>
      </left>
      <right/>
      <top style="thin">
        <color theme="2" tint="-9.9887081514938816E-2"/>
      </top>
      <bottom style="thin">
        <color theme="2" tint="-9.9887081514938816E-2"/>
      </bottom>
      <diagonal/>
    </border>
    <border>
      <left style="thin">
        <color theme="0" tint="-0.499984740745262"/>
      </left>
      <right/>
      <top style="thin">
        <color theme="0" tint="-0.499984740745262"/>
      </top>
      <bottom style="thin">
        <color theme="0" tint="-0.499984740745262"/>
      </bottom>
      <diagonal/>
    </border>
    <border>
      <left style="thin">
        <color theme="2" tint="-9.9917600024414813E-2"/>
      </left>
      <right style="thin">
        <color theme="0" tint="-0.499984740745262"/>
      </right>
      <top style="thin">
        <color theme="0" tint="-0.499984740745262"/>
      </top>
      <bottom style="thin">
        <color theme="0" tint="-0.499984740745262"/>
      </bottom>
      <diagonal/>
    </border>
    <border>
      <left style="thin">
        <color theme="2" tint="-9.9948118533890809E-2"/>
      </left>
      <right style="thin">
        <color theme="2" tint="-9.9917600024414813E-2"/>
      </right>
      <top style="thin">
        <color theme="2" tint="-9.9948118533890809E-2"/>
      </top>
      <bottom/>
      <diagonal/>
    </border>
    <border>
      <left style="thin">
        <color theme="2" tint="-9.9948118533890809E-2"/>
      </left>
      <right style="thin">
        <color theme="2" tint="-9.9917600024414813E-2"/>
      </right>
      <top/>
      <bottom style="thin">
        <color theme="2" tint="-9.9917600024414813E-2"/>
      </bottom>
      <diagonal/>
    </border>
    <border>
      <left style="thin">
        <color theme="2" tint="-9.9948118533890809E-2"/>
      </left>
      <right/>
      <top style="thin">
        <color theme="2" tint="-9.9948118533890809E-2"/>
      </top>
      <bottom style="thin">
        <color theme="2" tint="-9.9917600024414813E-2"/>
      </bottom>
      <diagonal/>
    </border>
    <border>
      <left/>
      <right style="thin">
        <color indexed="64"/>
      </right>
      <top style="thin">
        <color theme="2" tint="-9.9948118533890809E-2"/>
      </top>
      <bottom style="thin">
        <color theme="2" tint="-9.9917600024414813E-2"/>
      </bottom>
      <diagonal/>
    </border>
    <border>
      <left style="thin">
        <color theme="2" tint="-9.9948118533890809E-2"/>
      </left>
      <right style="thin">
        <color theme="2" tint="-9.9948118533890809E-2"/>
      </right>
      <top style="thin">
        <color theme="2" tint="-9.9948118533890809E-2"/>
      </top>
      <bottom style="thin">
        <color theme="2" tint="-9.9917600024414813E-2"/>
      </bottom>
      <diagonal/>
    </border>
    <border>
      <left style="thin">
        <color theme="2" tint="-9.9917600024414813E-2"/>
      </left>
      <right style="thin">
        <color theme="0" tint="-0.499984740745262"/>
      </right>
      <top style="thin">
        <color theme="2" tint="-9.9948118533890809E-2"/>
      </top>
      <bottom style="thin">
        <color theme="2" tint="-9.9917600024414813E-2"/>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theme="2" tint="-9.9948118533890809E-2"/>
      </left>
      <right/>
      <top style="thin">
        <color theme="0" tint="-0.499984740745262"/>
      </top>
      <bottom/>
      <diagonal/>
    </border>
    <border>
      <left/>
      <right style="thin">
        <color theme="0" tint="-0.499984740745262"/>
      </right>
      <top style="thin">
        <color theme="0" tint="-0.499984740745262"/>
      </top>
      <bottom/>
      <diagonal/>
    </border>
    <border>
      <left style="thin">
        <color theme="2" tint="-9.9948118533890809E-2"/>
      </left>
      <right/>
      <top style="thin">
        <color theme="2" tint="-9.9917600024414813E-2"/>
      </top>
      <bottom style="thin">
        <color theme="2" tint="-9.9917600024414813E-2"/>
      </bottom>
      <diagonal/>
    </border>
    <border>
      <left/>
      <right/>
      <top style="thin">
        <color theme="2" tint="-9.9917600024414813E-2"/>
      </top>
      <bottom style="thin">
        <color theme="2" tint="-9.9917600024414813E-2"/>
      </bottom>
      <diagonal/>
    </border>
    <border>
      <left style="thin">
        <color theme="2" tint="-9.9917600024414813E-2"/>
      </left>
      <right style="thin">
        <color theme="2" tint="-9.9948118533890809E-2"/>
      </right>
      <top style="thin">
        <color theme="2" tint="-9.9917600024414813E-2"/>
      </top>
      <bottom style="thin">
        <color theme="2" tint="-9.9917600024414813E-2"/>
      </bottom>
      <diagonal/>
    </border>
    <border>
      <left/>
      <right style="thin">
        <color theme="2" tint="-9.9948118533890809E-2"/>
      </right>
      <top style="thin">
        <color theme="2" tint="-9.9917600024414813E-2"/>
      </top>
      <bottom style="thin">
        <color theme="2" tint="-9.9917600024414813E-2"/>
      </bottom>
      <diagonal/>
    </border>
    <border>
      <left style="thin">
        <color theme="2" tint="-9.9948118533890809E-2"/>
      </left>
      <right style="thin">
        <color theme="2" tint="-9.9948118533890809E-2"/>
      </right>
      <top style="thin">
        <color theme="2" tint="-9.9917600024414813E-2"/>
      </top>
      <bottom style="thin">
        <color theme="2" tint="-9.9917600024414813E-2"/>
      </bottom>
      <diagonal/>
    </border>
    <border>
      <left style="thin">
        <color theme="2" tint="-9.9917600024414813E-2"/>
      </left>
      <right style="thin">
        <color theme="0" tint="-0.499984740745262"/>
      </right>
      <top style="thin">
        <color theme="2" tint="-9.9917600024414813E-2"/>
      </top>
      <bottom style="thin">
        <color theme="2" tint="-9.9917600024414813E-2"/>
      </bottom>
      <diagonal/>
    </border>
    <border>
      <left style="thin">
        <color theme="2" tint="-9.9917600024414813E-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2" tint="-9.9948118533890809E-2"/>
      </bottom>
      <diagonal/>
    </border>
    <border>
      <left style="thin">
        <color theme="2" tint="-9.9917600024414813E-2"/>
      </left>
      <right style="thin">
        <color theme="2" tint="-9.9948118533890809E-2"/>
      </right>
      <top style="thin">
        <color theme="2" tint="-9.9948118533890809E-2"/>
      </top>
      <bottom style="thin">
        <color theme="2" tint="-9.9948118533890809E-2"/>
      </bottom>
      <diagonal/>
    </border>
    <border>
      <left style="thin">
        <color theme="0" tint="-0.499984740745262"/>
      </left>
      <right style="thin">
        <color theme="0" tint="-0.499984740745262"/>
      </right>
      <top style="thin">
        <color theme="2" tint="-9.9948118533890809E-2"/>
      </top>
      <bottom style="thin">
        <color theme="2" tint="-9.9948118533890809E-2"/>
      </bottom>
      <diagonal/>
    </border>
    <border>
      <left style="thin">
        <color theme="2" tint="-9.9917600024414813E-2"/>
      </left>
      <right style="thin">
        <color theme="2" tint="-9.9948118533890809E-2"/>
      </right>
      <top style="thin">
        <color theme="2" tint="-9.9948118533890809E-2"/>
      </top>
      <bottom style="thin">
        <color theme="0" tint="-0.499984740745262"/>
      </bottom>
      <diagonal/>
    </border>
    <border>
      <left style="thin">
        <color theme="2" tint="-9.9948118533890809E-2"/>
      </left>
      <right style="thin">
        <color theme="2" tint="-9.9948118533890809E-2"/>
      </right>
      <top style="thin">
        <color theme="2" tint="-9.9917600024414813E-2"/>
      </top>
      <bottom style="thin">
        <color theme="0" tint="-0.499984740745262"/>
      </bottom>
      <diagonal/>
    </border>
    <border>
      <left style="thin">
        <color theme="2" tint="-9.9948118533890809E-2"/>
      </left>
      <right style="thin">
        <color theme="2" tint="-9.9948118533890809E-2"/>
      </right>
      <top style="thin">
        <color theme="2" tint="-9.9948118533890809E-2"/>
      </top>
      <bottom style="thin">
        <color theme="0" tint="-0.499984740745262"/>
      </bottom>
      <diagonal/>
    </border>
    <border>
      <left style="thin">
        <color theme="2" tint="-9.9917600024414813E-2"/>
      </left>
      <right style="thin">
        <color theme="0" tint="-0.499984740745262"/>
      </right>
      <top style="thin">
        <color theme="2" tint="-9.9948118533890809E-2"/>
      </top>
      <bottom style="thin">
        <color theme="0" tint="-0.499984740745262"/>
      </bottom>
      <diagonal/>
    </border>
    <border>
      <left style="thin">
        <color theme="0" tint="-0.499984740745262"/>
      </left>
      <right style="thin">
        <color theme="0" tint="-0.499984740745262"/>
      </right>
      <top style="thin">
        <color theme="2" tint="-9.9948118533890809E-2"/>
      </top>
      <bottom style="thin">
        <color theme="0" tint="-0.499984740745262"/>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2" tint="-9.9948118533890809E-2"/>
      </left>
      <right/>
      <top style="thin">
        <color theme="2" tint="-9.9917600024414813E-2"/>
      </top>
      <bottom style="thin">
        <color theme="0" tint="-0.499984740745262"/>
      </bottom>
      <diagonal/>
    </border>
    <border>
      <left/>
      <right style="thin">
        <color theme="2" tint="-9.9917600024414813E-2"/>
      </right>
      <top style="thin">
        <color theme="2" tint="-9.9917600024414813E-2"/>
      </top>
      <bottom style="thin">
        <color theme="0" tint="-0.499984740745262"/>
      </bottom>
      <diagonal/>
    </border>
    <border>
      <left style="thin">
        <color theme="0" tint="-0.499984740745262"/>
      </left>
      <right style="thin">
        <color theme="2" tint="-9.9948118533890809E-2"/>
      </right>
      <top style="thin">
        <color theme="0" tint="-0.499984740745262"/>
      </top>
      <bottom/>
      <diagonal/>
    </border>
    <border>
      <left/>
      <right style="thin">
        <color theme="2" tint="-9.9917600024414813E-2"/>
      </right>
      <top style="thin">
        <color theme="2" tint="-9.9917600024414813E-2"/>
      </top>
      <bottom style="thin">
        <color theme="2" tint="-9.9917600024414813E-2"/>
      </bottom>
      <diagonal/>
    </border>
    <border>
      <left/>
      <right/>
      <top style="thin">
        <color theme="2" tint="-9.9917600024414813E-2"/>
      </top>
      <bottom/>
      <diagonal/>
    </border>
    <border>
      <left/>
      <right style="thin">
        <color theme="2" tint="-9.9917600024414813E-2"/>
      </right>
      <top style="thin">
        <color theme="2" tint="-9.9917600024414813E-2"/>
      </top>
      <bottom/>
      <diagonal/>
    </border>
    <border>
      <left/>
      <right/>
      <top/>
      <bottom style="thin">
        <color theme="2" tint="-9.9917600024414813E-2"/>
      </bottom>
      <diagonal/>
    </border>
    <border>
      <left/>
      <right style="thin">
        <color theme="2" tint="-9.9917600024414813E-2"/>
      </right>
      <top/>
      <bottom style="thin">
        <color theme="2" tint="-9.9917600024414813E-2"/>
      </bottom>
      <diagonal/>
    </border>
    <border>
      <left style="thin">
        <color theme="2" tint="-9.9948118533890809E-2"/>
      </left>
      <right style="thin">
        <color theme="2" tint="-9.9948118533890809E-2"/>
      </right>
      <top style="thin">
        <color theme="0" tint="-0.499984740745262"/>
      </top>
      <bottom style="thin">
        <color theme="2" tint="-9.9948118533890809E-2"/>
      </bottom>
      <diagonal/>
    </border>
    <border>
      <left style="thin">
        <color theme="2" tint="-9.9917600024414813E-2"/>
      </left>
      <right style="thin">
        <color theme="0" tint="-0.499984740745262"/>
      </right>
      <top style="thin">
        <color theme="0" tint="-0.499984740745262"/>
      </top>
      <bottom style="thin">
        <color theme="2" tint="-9.9948118533890809E-2"/>
      </bottom>
      <diagonal/>
    </border>
    <border>
      <left style="thin">
        <color theme="0" tint="-0.499984740745262"/>
      </left>
      <right style="thin">
        <color theme="0" tint="-0.499984740745262"/>
      </right>
      <top/>
      <bottom/>
      <diagonal/>
    </border>
    <border>
      <left/>
      <right style="thin">
        <color theme="0" tint="-0.499984740745262"/>
      </right>
      <top style="thin">
        <color theme="2" tint="-9.9948118533890809E-2"/>
      </top>
      <bottom/>
      <diagonal/>
    </border>
    <border>
      <left style="thin">
        <color theme="2" tint="-9.9948118533890809E-2"/>
      </left>
      <right/>
      <top style="thin">
        <color theme="2" tint="-9.9917600024414813E-2"/>
      </top>
      <bottom/>
      <diagonal/>
    </border>
    <border>
      <left style="thin">
        <color theme="2" tint="-9.9917600024414813E-2"/>
      </left>
      <right style="thin">
        <color theme="2" tint="-9.9948118533890809E-2"/>
      </right>
      <top style="thin">
        <color theme="2" tint="-9.9948118533890809E-2"/>
      </top>
      <bottom/>
      <diagonal/>
    </border>
    <border>
      <left style="thin">
        <color theme="2" tint="-9.9948118533890809E-2"/>
      </left>
      <right style="thin">
        <color theme="2" tint="-9.9948118533890809E-2"/>
      </right>
      <top style="thin">
        <color theme="2" tint="-9.9917600024414813E-2"/>
      </top>
      <bottom/>
      <diagonal/>
    </border>
    <border>
      <left style="thin">
        <color theme="2" tint="-9.9917600024414813E-2"/>
      </left>
      <right style="thin">
        <color theme="0" tint="-0.499984740745262"/>
      </right>
      <top style="thin">
        <color theme="2" tint="-9.9917600024414813E-2"/>
      </top>
      <bottom/>
      <diagonal/>
    </border>
    <border>
      <left style="thin">
        <color theme="0" tint="-0.499984740745262"/>
      </left>
      <right style="thin">
        <color theme="0" tint="-0.499984740745262"/>
      </right>
      <top/>
      <bottom style="thin">
        <color theme="0" tint="-0.499984740745262"/>
      </bottom>
      <diagonal/>
    </border>
    <border>
      <left style="thin">
        <color theme="2" tint="-9.9917600024414813E-2"/>
      </left>
      <right style="thin">
        <color theme="2" tint="-9.9948118533890809E-2"/>
      </right>
      <top style="thin">
        <color theme="2" tint="-9.9917600024414813E-2"/>
      </top>
      <bottom/>
      <diagonal/>
    </border>
    <border>
      <left/>
      <right style="thin">
        <color theme="2" tint="-9.9948118533890809E-2"/>
      </right>
      <top style="thin">
        <color theme="2" tint="-9.9917600024414813E-2"/>
      </top>
      <bottom/>
      <diagonal/>
    </border>
    <border>
      <left style="thin">
        <color theme="2" tint="-9.9917600024414813E-2"/>
      </left>
      <right/>
      <top style="thin">
        <color theme="2" tint="-9.9948118533890809E-2"/>
      </top>
      <bottom/>
      <diagonal/>
    </border>
    <border>
      <left/>
      <right style="thin">
        <color theme="2" tint="-9.9948118533890809E-2"/>
      </right>
      <top style="thin">
        <color theme="2" tint="-9.9948118533890809E-2"/>
      </top>
      <bottom/>
      <diagonal/>
    </border>
    <border>
      <left/>
      <right style="thin">
        <color theme="2" tint="-9.9948118533890809E-2"/>
      </right>
      <top style="thin">
        <color theme="0" tint="-0.499984740745262"/>
      </top>
      <bottom/>
      <diagonal/>
    </border>
    <border>
      <left/>
      <right style="thin">
        <color theme="2" tint="-9.9948118533890809E-2"/>
      </right>
      <top/>
      <bottom style="thin">
        <color theme="0" tint="-0.499984740745262"/>
      </bottom>
      <diagonal/>
    </border>
    <border>
      <left/>
      <right style="thin">
        <color rgb="FFC00000"/>
      </right>
      <top style="thin">
        <color rgb="FFC00000"/>
      </top>
      <bottom/>
      <diagonal/>
    </border>
    <border>
      <left/>
      <right style="thin">
        <color rgb="FFC00000"/>
      </right>
      <top/>
      <bottom/>
      <diagonal/>
    </border>
    <border>
      <left/>
      <right style="thin">
        <color rgb="FFC00000"/>
      </right>
      <top/>
      <bottom style="thin">
        <color rgb="FFC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2" tint="-9.9917600024414813E-2"/>
      </left>
      <right style="thin">
        <color theme="2" tint="-9.9948118533890809E-2"/>
      </right>
      <top/>
      <bottom style="thin">
        <color theme="2" tint="-9.9948118533890809E-2"/>
      </bottom>
      <diagonal/>
    </border>
    <border>
      <left style="thin">
        <color theme="2" tint="-9.9948118533890809E-2"/>
      </left>
      <right style="thin">
        <color theme="2" tint="-9.9948118533890809E-2"/>
      </right>
      <top/>
      <bottom style="thin">
        <color theme="2" tint="-9.9948118533890809E-2"/>
      </bottom>
      <diagonal/>
    </border>
    <border>
      <left style="thin">
        <color theme="2" tint="-9.9948118533890809E-2"/>
      </left>
      <right style="thin">
        <color theme="2" tint="-9.9917600024414813E-2"/>
      </right>
      <top/>
      <bottom style="thin">
        <color theme="2" tint="-9.9948118533890809E-2"/>
      </bottom>
      <diagonal/>
    </border>
    <border>
      <left style="thin">
        <color theme="2" tint="-9.9917600024414813E-2"/>
      </left>
      <right style="thin">
        <color theme="0" tint="-0.499984740745262"/>
      </right>
      <top/>
      <bottom style="thin">
        <color theme="2" tint="-9.9917600024414813E-2"/>
      </bottom>
      <diagonal/>
    </border>
  </borders>
  <cellStyleXfs count="2">
    <xf numFmtId="0" fontId="0" fillId="0" borderId="0"/>
    <xf numFmtId="0" fontId="26" fillId="0" borderId="0"/>
  </cellStyleXfs>
  <cellXfs count="435">
    <xf numFmtId="0" fontId="0" fillId="0" borderId="0" xfId="0"/>
    <xf numFmtId="0" fontId="1" fillId="0" borderId="0" xfId="0" applyFont="1"/>
    <xf numFmtId="0" fontId="1" fillId="0" borderId="0" xfId="0" applyFont="1" applyAlignment="1">
      <alignment horizontal="right"/>
    </xf>
    <xf numFmtId="0" fontId="6" fillId="2" borderId="1" xfId="0" applyFont="1" applyFill="1" applyBorder="1" applyAlignment="1">
      <alignment horizontal="left" vertical="top"/>
    </xf>
    <xf numFmtId="0" fontId="6" fillId="2" borderId="2" xfId="0" applyFont="1" applyFill="1" applyBorder="1" applyAlignment="1">
      <alignment horizontal="left" vertical="top"/>
    </xf>
    <xf numFmtId="0" fontId="6" fillId="2" borderId="3" xfId="0" applyFont="1" applyFill="1" applyBorder="1" applyAlignment="1">
      <alignment horizontal="left" vertical="top"/>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1" fillId="0" borderId="0" xfId="0" applyFont="1" applyAlignment="1">
      <alignment horizontal="left" vertical="top"/>
    </xf>
    <xf numFmtId="0" fontId="1" fillId="2" borderId="5" xfId="0" applyFont="1" applyFill="1" applyBorder="1" applyAlignment="1">
      <alignment horizontal="left" vertical="top"/>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6" fillId="0" borderId="0" xfId="0" applyFont="1" applyAlignment="1">
      <alignment horizontal="left" vertical="top"/>
    </xf>
    <xf numFmtId="0" fontId="5" fillId="0" borderId="0" xfId="0" applyFont="1" applyAlignment="1">
      <alignment vertical="top"/>
    </xf>
    <xf numFmtId="0" fontId="1" fillId="0" borderId="0" xfId="0" applyFont="1" applyAlignment="1">
      <alignment vertical="top"/>
    </xf>
    <xf numFmtId="0" fontId="10" fillId="0" borderId="0" xfId="0" applyFont="1" applyAlignment="1">
      <alignment vertical="top" wrapText="1"/>
    </xf>
    <xf numFmtId="0" fontId="9" fillId="2" borderId="13" xfId="0" applyFont="1" applyFill="1" applyBorder="1" applyAlignment="1">
      <alignment vertical="top" wrapText="1"/>
    </xf>
    <xf numFmtId="0" fontId="10" fillId="2" borderId="13" xfId="0" applyFont="1" applyFill="1" applyBorder="1" applyAlignment="1">
      <alignment horizontal="center" vertical="top" wrapText="1"/>
    </xf>
    <xf numFmtId="0" fontId="8" fillId="2" borderId="11" xfId="0" applyFont="1" applyFill="1" applyBorder="1" applyAlignment="1">
      <alignment horizontal="center" vertical="top" wrapText="1"/>
    </xf>
    <xf numFmtId="0" fontId="8" fillId="2" borderId="16" xfId="0" applyFont="1" applyFill="1" applyBorder="1" applyAlignment="1">
      <alignment vertical="top" wrapText="1"/>
    </xf>
    <xf numFmtId="0" fontId="10" fillId="2" borderId="16" xfId="0" applyFont="1" applyFill="1" applyBorder="1" applyAlignment="1">
      <alignment horizontal="center" vertical="top" wrapText="1"/>
    </xf>
    <xf numFmtId="0" fontId="12" fillId="2" borderId="18" xfId="0" applyFont="1" applyFill="1" applyBorder="1" applyAlignment="1">
      <alignment horizontal="center" vertical="top" wrapText="1"/>
    </xf>
    <xf numFmtId="0" fontId="11" fillId="2" borderId="17" xfId="0" applyFont="1" applyFill="1" applyBorder="1" applyAlignment="1">
      <alignment vertical="top" wrapText="1"/>
    </xf>
    <xf numFmtId="0" fontId="10" fillId="0" borderId="10" xfId="0" applyFont="1" applyBorder="1" applyAlignment="1">
      <alignment horizontal="center" vertical="top"/>
    </xf>
    <xf numFmtId="0" fontId="10" fillId="0" borderId="10" xfId="0" applyFont="1" applyBorder="1" applyAlignment="1">
      <alignment horizontal="right" vertical="top"/>
    </xf>
    <xf numFmtId="164" fontId="10" fillId="0" borderId="10" xfId="0" applyNumberFormat="1" applyFont="1" applyBorder="1" applyAlignment="1">
      <alignment horizontal="right" vertical="top"/>
    </xf>
    <xf numFmtId="4" fontId="0" fillId="0" borderId="22" xfId="0" applyNumberFormat="1" applyBorder="1" applyAlignment="1">
      <alignment horizontal="right" vertical="top"/>
    </xf>
    <xf numFmtId="0" fontId="1" fillId="2" borderId="15" xfId="0" applyFont="1" applyFill="1" applyBorder="1" applyAlignment="1">
      <alignment vertical="top"/>
    </xf>
    <xf numFmtId="0" fontId="10" fillId="2" borderId="24" xfId="0" applyFont="1" applyFill="1" applyBorder="1" applyAlignment="1">
      <alignment vertical="top" wrapText="1"/>
    </xf>
    <xf numFmtId="0" fontId="8" fillId="2" borderId="15" xfId="0" applyFont="1" applyFill="1" applyBorder="1" applyAlignment="1">
      <alignment vertical="top" wrapText="1"/>
    </xf>
    <xf numFmtId="4" fontId="8" fillId="2" borderId="23" xfId="0" applyNumberFormat="1" applyFont="1" applyFill="1" applyBorder="1" applyAlignment="1">
      <alignment horizontal="center" vertical="top"/>
    </xf>
    <xf numFmtId="0" fontId="8" fillId="2" borderId="25" xfId="0" applyFont="1" applyFill="1" applyBorder="1" applyAlignment="1">
      <alignment horizontal="center" vertical="top"/>
    </xf>
    <xf numFmtId="0" fontId="9" fillId="2" borderId="19" xfId="0" applyFont="1" applyFill="1" applyBorder="1" applyAlignment="1">
      <alignment vertical="top" wrapText="1"/>
    </xf>
    <xf numFmtId="0" fontId="0" fillId="2" borderId="28" xfId="0" applyFill="1" applyBorder="1" applyAlignment="1">
      <alignment horizontal="center" vertical="top"/>
    </xf>
    <xf numFmtId="0" fontId="0" fillId="0" borderId="0" xfId="0" applyAlignment="1">
      <alignment horizontal="left" vertical="top"/>
    </xf>
    <xf numFmtId="0" fontId="12" fillId="2" borderId="12" xfId="0" applyFont="1" applyFill="1" applyBorder="1" applyAlignment="1">
      <alignment vertical="top" wrapText="1"/>
    </xf>
    <xf numFmtId="0" fontId="10" fillId="2" borderId="13" xfId="0" applyFont="1" applyFill="1" applyBorder="1" applyAlignment="1">
      <alignment horizontal="center" vertical="top"/>
    </xf>
    <xf numFmtId="0" fontId="10" fillId="2" borderId="13" xfId="0" applyFont="1" applyFill="1" applyBorder="1" applyAlignment="1">
      <alignment horizontal="right" vertical="top"/>
    </xf>
    <xf numFmtId="164" fontId="10" fillId="2" borderId="13" xfId="0" applyNumberFormat="1" applyFont="1" applyFill="1" applyBorder="1" applyAlignment="1">
      <alignment horizontal="right" vertical="top"/>
    </xf>
    <xf numFmtId="4" fontId="0" fillId="2" borderId="24" xfId="0" applyNumberFormat="1" applyFill="1" applyBorder="1" applyAlignment="1">
      <alignment horizontal="right" vertical="top"/>
    </xf>
    <xf numFmtId="0" fontId="6" fillId="0" borderId="2" xfId="0" applyFont="1" applyBorder="1" applyAlignment="1">
      <alignment horizontal="left" vertical="top"/>
    </xf>
    <xf numFmtId="0" fontId="8" fillId="2" borderId="15" xfId="0" applyFont="1" applyFill="1" applyBorder="1" applyAlignment="1">
      <alignment horizontal="center" vertical="top"/>
    </xf>
    <xf numFmtId="0" fontId="11" fillId="0" borderId="0" xfId="0" applyFont="1" applyAlignment="1">
      <alignment vertical="top" wrapText="1"/>
    </xf>
    <xf numFmtId="0" fontId="11" fillId="0" borderId="0" xfId="0" applyFont="1" applyAlignment="1">
      <alignment horizontal="center" vertical="top"/>
    </xf>
    <xf numFmtId="4" fontId="11" fillId="0" borderId="0" xfId="0" applyNumberFormat="1" applyFont="1" applyAlignment="1">
      <alignment horizontal="center" vertical="top"/>
    </xf>
    <xf numFmtId="0" fontId="8" fillId="0" borderId="0" xfId="0" applyFont="1" applyAlignment="1">
      <alignment horizontal="center" vertical="top" wrapText="1"/>
    </xf>
    <xf numFmtId="0" fontId="11" fillId="0" borderId="12" xfId="0" applyFont="1" applyBorder="1" applyAlignment="1">
      <alignment horizontal="center" vertical="top" wrapText="1"/>
    </xf>
    <xf numFmtId="0" fontId="11" fillId="2" borderId="20" xfId="0" applyFont="1" applyFill="1" applyBorder="1" applyAlignment="1">
      <alignment horizontal="center" vertical="top" wrapText="1"/>
    </xf>
    <xf numFmtId="0" fontId="13" fillId="2" borderId="21" xfId="0" applyFont="1" applyFill="1" applyBorder="1" applyAlignment="1">
      <alignment vertical="top" wrapText="1"/>
    </xf>
    <xf numFmtId="0" fontId="10" fillId="0" borderId="34" xfId="0" applyFont="1" applyBorder="1" applyAlignment="1">
      <alignment horizontal="center" vertical="top"/>
    </xf>
    <xf numFmtId="0" fontId="10" fillId="0" borderId="34" xfId="0" applyFont="1" applyBorder="1" applyAlignment="1">
      <alignment horizontal="right" vertical="top"/>
    </xf>
    <xf numFmtId="164" fontId="10" fillId="0" borderId="34" xfId="0" applyNumberFormat="1" applyFont="1" applyBorder="1" applyAlignment="1">
      <alignment horizontal="right" vertical="top"/>
    </xf>
    <xf numFmtId="4" fontId="0" fillId="0" borderId="35" xfId="0" applyNumberFormat="1" applyBorder="1" applyAlignment="1">
      <alignment horizontal="right" vertical="top"/>
    </xf>
    <xf numFmtId="0" fontId="10" fillId="0" borderId="32" xfId="0" applyFont="1" applyBorder="1" applyAlignment="1">
      <alignment horizontal="left" vertical="top"/>
    </xf>
    <xf numFmtId="0" fontId="10" fillId="0" borderId="33" xfId="0" applyFont="1" applyBorder="1" applyAlignment="1">
      <alignment horizontal="left" vertical="top"/>
    </xf>
    <xf numFmtId="49" fontId="15" fillId="0" borderId="0" xfId="0" applyNumberFormat="1" applyFont="1" applyAlignment="1">
      <alignment horizontal="left" vertical="center"/>
    </xf>
    <xf numFmtId="0" fontId="16" fillId="0" borderId="0" xfId="0" applyFont="1" applyAlignment="1">
      <alignment vertical="top"/>
    </xf>
    <xf numFmtId="0" fontId="1" fillId="3" borderId="6" xfId="0" applyFont="1" applyFill="1" applyBorder="1" applyAlignment="1">
      <alignment horizontal="left" vertical="top"/>
    </xf>
    <xf numFmtId="0" fontId="6" fillId="0" borderId="9" xfId="0" applyFont="1" applyBorder="1" applyAlignment="1">
      <alignment horizontal="left" vertical="top"/>
    </xf>
    <xf numFmtId="0" fontId="1" fillId="3" borderId="2" xfId="0" applyFont="1" applyFill="1" applyBorder="1" applyAlignment="1">
      <alignment horizontal="left" vertical="top"/>
    </xf>
    <xf numFmtId="0" fontId="8" fillId="3" borderId="15" xfId="0" applyFont="1" applyFill="1" applyBorder="1" applyAlignment="1">
      <alignment horizontal="center" vertical="top"/>
    </xf>
    <xf numFmtId="3" fontId="1" fillId="0" borderId="0" xfId="0" applyNumberFormat="1" applyFont="1" applyAlignment="1">
      <alignment vertical="top"/>
    </xf>
    <xf numFmtId="0" fontId="1" fillId="3" borderId="5" xfId="0" applyFont="1" applyFill="1" applyBorder="1" applyAlignment="1">
      <alignment horizontal="center" vertical="top"/>
    </xf>
    <xf numFmtId="0" fontId="17" fillId="3" borderId="6" xfId="0" applyFont="1" applyFill="1" applyBorder="1" applyAlignment="1">
      <alignment horizontal="left" vertical="top"/>
    </xf>
    <xf numFmtId="0" fontId="1" fillId="3" borderId="15" xfId="0" applyFont="1" applyFill="1" applyBorder="1" applyAlignment="1">
      <alignment horizontal="center" vertical="top"/>
    </xf>
    <xf numFmtId="0" fontId="0" fillId="3" borderId="2" xfId="0" applyFill="1" applyBorder="1" applyAlignment="1">
      <alignment horizontal="left" vertical="top"/>
    </xf>
    <xf numFmtId="0" fontId="18" fillId="0" borderId="0" xfId="0" applyFont="1" applyAlignment="1">
      <alignment horizontal="left" vertical="top"/>
    </xf>
    <xf numFmtId="0" fontId="1" fillId="0" borderId="53" xfId="0" applyFont="1" applyBorder="1" applyAlignment="1">
      <alignment vertical="top"/>
    </xf>
    <xf numFmtId="0" fontId="1" fillId="0" borderId="55" xfId="0" applyFont="1" applyBorder="1" applyAlignment="1">
      <alignment vertical="top"/>
    </xf>
    <xf numFmtId="4" fontId="0" fillId="0" borderId="59" xfId="0" applyNumberFormat="1" applyBorder="1" applyAlignment="1">
      <alignment horizontal="right" vertical="top"/>
    </xf>
    <xf numFmtId="0" fontId="1" fillId="0" borderId="60" xfId="0" applyFont="1" applyBorder="1" applyAlignment="1">
      <alignment vertical="top"/>
    </xf>
    <xf numFmtId="0" fontId="1" fillId="3" borderId="9" xfId="0" applyFont="1" applyFill="1" applyBorder="1" applyAlignment="1">
      <alignment horizontal="left" vertical="top"/>
    </xf>
    <xf numFmtId="0" fontId="10" fillId="3" borderId="0" xfId="0" applyFont="1" applyFill="1" applyAlignment="1">
      <alignment horizontal="center" vertical="top"/>
    </xf>
    <xf numFmtId="0" fontId="8" fillId="3" borderId="65" xfId="0" applyFont="1" applyFill="1" applyBorder="1" applyAlignment="1">
      <alignment horizontal="center" vertical="top"/>
    </xf>
    <xf numFmtId="0" fontId="17" fillId="3" borderId="1" xfId="0" applyFont="1" applyFill="1" applyBorder="1" applyAlignment="1">
      <alignment horizontal="center" vertical="top"/>
    </xf>
    <xf numFmtId="0" fontId="22" fillId="3" borderId="6" xfId="0" applyFont="1" applyFill="1" applyBorder="1" applyAlignment="1">
      <alignment horizontal="left" vertical="top"/>
    </xf>
    <xf numFmtId="0" fontId="22" fillId="3" borderId="1" xfId="0" applyFont="1" applyFill="1" applyBorder="1" applyAlignment="1">
      <alignment horizontal="left" vertical="top"/>
    </xf>
    <xf numFmtId="0" fontId="22" fillId="3" borderId="2" xfId="0" applyFont="1" applyFill="1" applyBorder="1" applyAlignment="1">
      <alignment horizontal="left" vertical="top"/>
    </xf>
    <xf numFmtId="0" fontId="22" fillId="3" borderId="2" xfId="0" applyFont="1" applyFill="1" applyBorder="1" applyAlignment="1">
      <alignment horizontal="left" vertical="top" wrapText="1"/>
    </xf>
    <xf numFmtId="0" fontId="22" fillId="3" borderId="0" xfId="0" applyFont="1" applyFill="1" applyAlignment="1">
      <alignment horizontal="left" vertical="top"/>
    </xf>
    <xf numFmtId="0" fontId="0" fillId="0" borderId="0" xfId="0" applyAlignment="1">
      <alignment vertical="top"/>
    </xf>
    <xf numFmtId="0" fontId="10" fillId="0" borderId="71" xfId="0" applyFont="1" applyBorder="1" applyAlignment="1">
      <alignment horizontal="left" vertical="top"/>
    </xf>
    <xf numFmtId="1" fontId="10" fillId="0" borderId="71" xfId="1" applyNumberFormat="1" applyFont="1" applyBorder="1" applyAlignment="1">
      <alignment horizontal="right" vertical="top"/>
    </xf>
    <xf numFmtId="0" fontId="10" fillId="0" borderId="71" xfId="0" applyFont="1" applyBorder="1" applyAlignment="1">
      <alignment vertical="top"/>
    </xf>
    <xf numFmtId="4" fontId="0" fillId="0" borderId="72" xfId="0" applyNumberFormat="1" applyBorder="1" applyAlignment="1">
      <alignment horizontal="right" vertical="top"/>
    </xf>
    <xf numFmtId="0" fontId="10" fillId="0" borderId="10" xfId="0" applyFont="1" applyBorder="1" applyAlignment="1">
      <alignment horizontal="left" vertical="top"/>
    </xf>
    <xf numFmtId="1" fontId="10" fillId="0" borderId="10" xfId="1" applyNumberFormat="1" applyFont="1" applyBorder="1" applyAlignment="1">
      <alignment horizontal="right" vertical="top"/>
    </xf>
    <xf numFmtId="0" fontId="10" fillId="0" borderId="10" xfId="0" applyFont="1" applyBorder="1" applyAlignment="1">
      <alignment vertical="top"/>
    </xf>
    <xf numFmtId="0" fontId="10" fillId="0" borderId="58" xfId="0" applyFont="1" applyBorder="1" applyAlignment="1">
      <alignment horizontal="left" vertical="top"/>
    </xf>
    <xf numFmtId="1" fontId="10" fillId="0" borderId="58" xfId="1" applyNumberFormat="1" applyFont="1" applyBorder="1" applyAlignment="1">
      <alignment horizontal="right" vertical="top"/>
    </xf>
    <xf numFmtId="0" fontId="10" fillId="0" borderId="58" xfId="0" applyFont="1" applyBorder="1" applyAlignment="1">
      <alignment vertical="top"/>
    </xf>
    <xf numFmtId="0" fontId="6" fillId="6" borderId="2" xfId="0" applyFont="1" applyFill="1" applyBorder="1" applyAlignment="1">
      <alignment horizontal="left" vertical="top"/>
    </xf>
    <xf numFmtId="0" fontId="6" fillId="6" borderId="1" xfId="0" applyFont="1" applyFill="1" applyBorder="1" applyAlignment="1">
      <alignment horizontal="left" vertical="top"/>
    </xf>
    <xf numFmtId="0" fontId="6" fillId="6" borderId="3" xfId="0" applyFont="1" applyFill="1" applyBorder="1" applyAlignment="1">
      <alignment horizontal="left" vertical="top"/>
    </xf>
    <xf numFmtId="0" fontId="6" fillId="6" borderId="3" xfId="0" applyFont="1" applyFill="1" applyBorder="1" applyAlignment="1">
      <alignment horizontal="left" vertical="top" wrapText="1"/>
    </xf>
    <xf numFmtId="0" fontId="6" fillId="6" borderId="4" xfId="0" applyFont="1" applyFill="1" applyBorder="1" applyAlignment="1">
      <alignment horizontal="left" vertical="top" wrapText="1"/>
    </xf>
    <xf numFmtId="0" fontId="1" fillId="6" borderId="6" xfId="0" applyFont="1" applyFill="1" applyBorder="1" applyAlignment="1">
      <alignment horizontal="left" vertical="top"/>
    </xf>
    <xf numFmtId="0" fontId="1" fillId="6" borderId="5" xfId="0" applyFont="1" applyFill="1" applyBorder="1" applyAlignment="1">
      <alignment horizontal="left" vertical="top"/>
    </xf>
    <xf numFmtId="0" fontId="1" fillId="6" borderId="7" xfId="0" applyFont="1" applyFill="1" applyBorder="1" applyAlignment="1">
      <alignment horizontal="left" vertical="top"/>
    </xf>
    <xf numFmtId="0" fontId="1" fillId="6" borderId="8" xfId="0" applyFont="1" applyFill="1" applyBorder="1" applyAlignment="1">
      <alignment horizontal="left" vertical="top"/>
    </xf>
    <xf numFmtId="0" fontId="6" fillId="7" borderId="1" xfId="0" applyFont="1" applyFill="1" applyBorder="1" applyAlignment="1">
      <alignment horizontal="left" vertical="top"/>
    </xf>
    <xf numFmtId="0" fontId="1" fillId="7" borderId="5" xfId="0" applyFont="1" applyFill="1" applyBorder="1" applyAlignment="1">
      <alignment horizontal="left" vertical="top"/>
    </xf>
    <xf numFmtId="0" fontId="0" fillId="7" borderId="15" xfId="0" applyFill="1" applyBorder="1" applyAlignment="1">
      <alignment vertical="top"/>
    </xf>
    <xf numFmtId="0" fontId="1" fillId="7" borderId="2" xfId="0" applyFont="1" applyFill="1" applyBorder="1" applyAlignment="1">
      <alignment horizontal="left" vertical="top"/>
    </xf>
    <xf numFmtId="0" fontId="1" fillId="7" borderId="2" xfId="0" applyFont="1" applyFill="1" applyBorder="1" applyAlignment="1">
      <alignment horizontal="right" vertical="top"/>
    </xf>
    <xf numFmtId="4" fontId="1" fillId="7" borderId="2" xfId="0" applyNumberFormat="1" applyFont="1" applyFill="1" applyBorder="1" applyAlignment="1">
      <alignment horizontal="right" vertical="top"/>
    </xf>
    <xf numFmtId="4" fontId="1" fillId="7" borderId="45" xfId="0" applyNumberFormat="1" applyFont="1" applyFill="1" applyBorder="1" applyAlignment="1">
      <alignment horizontal="right" vertical="top"/>
    </xf>
    <xf numFmtId="0" fontId="8" fillId="7" borderId="15" xfId="0" applyFont="1" applyFill="1" applyBorder="1" applyAlignment="1">
      <alignment horizontal="center" vertical="top"/>
    </xf>
    <xf numFmtId="0" fontId="8" fillId="7" borderId="73" xfId="0" applyFont="1" applyFill="1" applyBorder="1" applyAlignment="1">
      <alignment horizontal="center" vertical="top"/>
    </xf>
    <xf numFmtId="0" fontId="1" fillId="7" borderId="73" xfId="0" applyFont="1" applyFill="1" applyBorder="1" applyAlignment="1">
      <alignment horizontal="center" vertical="top"/>
    </xf>
    <xf numFmtId="0" fontId="7" fillId="7" borderId="9" xfId="0" applyFont="1" applyFill="1" applyBorder="1" applyAlignment="1">
      <alignment horizontal="left" vertical="top"/>
    </xf>
    <xf numFmtId="0" fontId="1" fillId="7" borderId="9" xfId="0" applyFont="1" applyFill="1" applyBorder="1" applyAlignment="1">
      <alignment horizontal="left" vertical="top"/>
    </xf>
    <xf numFmtId="0" fontId="1" fillId="7" borderId="9" xfId="0" applyFont="1" applyFill="1" applyBorder="1" applyAlignment="1">
      <alignment horizontal="right" vertical="top"/>
    </xf>
    <xf numFmtId="4" fontId="1" fillId="7" borderId="9" xfId="0" applyNumberFormat="1" applyFont="1" applyFill="1" applyBorder="1" applyAlignment="1">
      <alignment horizontal="right" vertical="top"/>
    </xf>
    <xf numFmtId="4" fontId="7" fillId="7" borderId="29" xfId="0" applyNumberFormat="1" applyFont="1" applyFill="1" applyBorder="1" applyAlignment="1">
      <alignment horizontal="right" vertical="top"/>
    </xf>
    <xf numFmtId="0" fontId="0" fillId="7" borderId="28" xfId="0" applyFill="1" applyBorder="1" applyAlignment="1">
      <alignment horizontal="center" vertical="top"/>
    </xf>
    <xf numFmtId="0" fontId="24" fillId="7" borderId="15" xfId="0" applyFont="1" applyFill="1" applyBorder="1" applyAlignment="1">
      <alignment horizontal="right" vertical="top"/>
    </xf>
    <xf numFmtId="0" fontId="24" fillId="0" borderId="0" xfId="0" applyFont="1" applyAlignment="1">
      <alignment vertical="top"/>
    </xf>
    <xf numFmtId="0" fontId="25" fillId="6" borderId="2" xfId="0" applyFont="1" applyFill="1" applyBorder="1" applyAlignment="1">
      <alignment horizontal="left" vertical="top"/>
    </xf>
    <xf numFmtId="0" fontId="24" fillId="6" borderId="6" xfId="0" applyFont="1" applyFill="1" applyBorder="1" applyAlignment="1">
      <alignment horizontal="left" vertical="top"/>
    </xf>
    <xf numFmtId="0" fontId="25" fillId="0" borderId="2" xfId="0" applyFont="1" applyBorder="1" applyAlignment="1">
      <alignment horizontal="left" vertical="top"/>
    </xf>
    <xf numFmtId="0" fontId="24" fillId="7" borderId="5" xfId="0" applyFont="1" applyFill="1" applyBorder="1" applyAlignment="1">
      <alignment horizontal="left" vertical="top"/>
    </xf>
    <xf numFmtId="0" fontId="24" fillId="0" borderId="0" xfId="0" applyFont="1"/>
    <xf numFmtId="0" fontId="8" fillId="2" borderId="16" xfId="0" applyFont="1" applyFill="1" applyBorder="1" applyAlignment="1">
      <alignment horizontal="center" vertical="top"/>
    </xf>
    <xf numFmtId="0" fontId="10" fillId="0" borderId="12" xfId="0" applyFont="1" applyBorder="1" applyAlignment="1">
      <alignment horizontal="left" vertical="top"/>
    </xf>
    <xf numFmtId="0" fontId="10" fillId="0" borderId="12" xfId="0" applyFont="1" applyBorder="1" applyAlignment="1">
      <alignment horizontal="center" vertical="top"/>
    </xf>
    <xf numFmtId="0" fontId="10" fillId="0" borderId="12" xfId="0" applyFont="1" applyBorder="1" applyAlignment="1">
      <alignment horizontal="right" vertical="top"/>
    </xf>
    <xf numFmtId="164" fontId="10" fillId="0" borderId="12" xfId="0" applyNumberFormat="1" applyFont="1" applyBorder="1" applyAlignment="1">
      <alignment horizontal="right" vertical="top"/>
    </xf>
    <xf numFmtId="4" fontId="0" fillId="0" borderId="74" xfId="0" applyNumberFormat="1" applyBorder="1" applyAlignment="1">
      <alignment horizontal="right" vertical="top"/>
    </xf>
    <xf numFmtId="0" fontId="10" fillId="2" borderId="15" xfId="0" applyFont="1" applyFill="1" applyBorder="1" applyAlignment="1">
      <alignment vertical="top"/>
    </xf>
    <xf numFmtId="4" fontId="10" fillId="2" borderId="24" xfId="0" applyNumberFormat="1" applyFont="1" applyFill="1" applyBorder="1" applyAlignment="1">
      <alignment horizontal="right" vertical="top"/>
    </xf>
    <xf numFmtId="0" fontId="10" fillId="0" borderId="0" xfId="0" applyFont="1"/>
    <xf numFmtId="4" fontId="10" fillId="0" borderId="35" xfId="0" applyNumberFormat="1" applyFont="1" applyBorder="1" applyAlignment="1">
      <alignment horizontal="right" vertical="top"/>
    </xf>
    <xf numFmtId="4" fontId="10" fillId="0" borderId="22" xfId="0" applyNumberFormat="1" applyFont="1" applyBorder="1" applyAlignment="1">
      <alignment horizontal="right" vertical="top"/>
    </xf>
    <xf numFmtId="0" fontId="12" fillId="0" borderId="0" xfId="0" applyFont="1"/>
    <xf numFmtId="0" fontId="10" fillId="2" borderId="15" xfId="0" applyFont="1" applyFill="1" applyBorder="1" applyAlignment="1">
      <alignment vertical="top" wrapText="1"/>
    </xf>
    <xf numFmtId="0" fontId="10" fillId="2" borderId="16" xfId="0" applyFont="1" applyFill="1" applyBorder="1" applyAlignment="1">
      <alignment vertical="top" wrapText="1"/>
    </xf>
    <xf numFmtId="0" fontId="12" fillId="0" borderId="0" xfId="0" applyFont="1" applyAlignment="1">
      <alignment vertical="top" wrapText="1"/>
    </xf>
    <xf numFmtId="0" fontId="10" fillId="2" borderId="16" xfId="0" applyFont="1" applyFill="1" applyBorder="1" applyAlignment="1">
      <alignment vertical="top"/>
    </xf>
    <xf numFmtId="0" fontId="8" fillId="2" borderId="30" xfId="0" applyFont="1" applyFill="1" applyBorder="1" applyAlignment="1">
      <alignment horizontal="center" vertical="top" wrapText="1"/>
    </xf>
    <xf numFmtId="0" fontId="11" fillId="0" borderId="0" xfId="0" applyFont="1" applyAlignment="1">
      <alignment horizontal="center" vertical="top" wrapText="1"/>
    </xf>
    <xf numFmtId="0" fontId="27" fillId="0" borderId="0" xfId="0" applyFont="1" applyAlignment="1">
      <alignment vertical="top" wrapText="1"/>
    </xf>
    <xf numFmtId="0" fontId="8" fillId="2" borderId="31" xfId="0" applyFont="1" applyFill="1" applyBorder="1" applyAlignment="1">
      <alignment vertical="top" wrapText="1"/>
    </xf>
    <xf numFmtId="0" fontId="8" fillId="7" borderId="1" xfId="0" applyFont="1" applyFill="1" applyBorder="1" applyAlignment="1">
      <alignment horizontal="left" vertical="top"/>
    </xf>
    <xf numFmtId="0" fontId="0" fillId="0" borderId="15" xfId="0" applyBorder="1" applyAlignment="1">
      <alignment horizontal="left" vertical="top"/>
    </xf>
    <xf numFmtId="0" fontId="8" fillId="3" borderId="0" xfId="0" applyFont="1" applyFill="1" applyAlignment="1">
      <alignment horizontal="center" vertical="top"/>
    </xf>
    <xf numFmtId="0" fontId="1" fillId="3" borderId="28" xfId="0" applyFont="1" applyFill="1" applyBorder="1" applyAlignment="1">
      <alignment horizontal="center" vertical="top"/>
    </xf>
    <xf numFmtId="0" fontId="17" fillId="3" borderId="9" xfId="0" applyFont="1" applyFill="1" applyBorder="1" applyAlignment="1">
      <alignment horizontal="left" vertical="top"/>
    </xf>
    <xf numFmtId="0" fontId="1" fillId="3" borderId="73" xfId="0" applyFont="1" applyFill="1" applyBorder="1" applyAlignment="1">
      <alignment horizontal="center" vertical="top"/>
    </xf>
    <xf numFmtId="0" fontId="8" fillId="3" borderId="73" xfId="0" applyFont="1" applyFill="1" applyBorder="1" applyAlignment="1">
      <alignment horizontal="center" vertical="top"/>
    </xf>
    <xf numFmtId="0" fontId="1" fillId="3" borderId="79" xfId="0" applyFont="1" applyFill="1" applyBorder="1" applyAlignment="1">
      <alignment horizontal="center" vertical="top"/>
    </xf>
    <xf numFmtId="0" fontId="8" fillId="3" borderId="6" xfId="0" applyFont="1" applyFill="1" applyBorder="1" applyAlignment="1">
      <alignment horizontal="center" vertical="top"/>
    </xf>
    <xf numFmtId="0" fontId="29" fillId="0" borderId="0" xfId="0" applyFont="1" applyAlignment="1">
      <alignment vertical="top"/>
    </xf>
    <xf numFmtId="0" fontId="30" fillId="5" borderId="1" xfId="0" applyFont="1" applyFill="1" applyBorder="1" applyAlignment="1">
      <alignment horizontal="left" vertical="top"/>
    </xf>
    <xf numFmtId="0" fontId="30" fillId="5" borderId="2" xfId="0" applyFont="1" applyFill="1" applyBorder="1" applyAlignment="1">
      <alignment horizontal="left" vertical="top"/>
    </xf>
    <xf numFmtId="0" fontId="30" fillId="5" borderId="84" xfId="0" applyFont="1" applyFill="1" applyBorder="1" applyAlignment="1">
      <alignment horizontal="left" vertical="top" wrapText="1"/>
    </xf>
    <xf numFmtId="0" fontId="30" fillId="5" borderId="4" xfId="0" applyFont="1" applyFill="1" applyBorder="1" applyAlignment="1">
      <alignment horizontal="left" vertical="top" wrapText="1"/>
    </xf>
    <xf numFmtId="0" fontId="31" fillId="5" borderId="5" xfId="0" applyFont="1" applyFill="1" applyBorder="1" applyAlignment="1">
      <alignment horizontal="left" vertical="top"/>
    </xf>
    <xf numFmtId="0" fontId="31" fillId="5" borderId="6" xfId="0" applyFont="1" applyFill="1" applyBorder="1" applyAlignment="1">
      <alignment horizontal="left" vertical="top"/>
    </xf>
    <xf numFmtId="0" fontId="31" fillId="5" borderId="85" xfId="0" applyFont="1" applyFill="1" applyBorder="1" applyAlignment="1">
      <alignment horizontal="left" vertical="top"/>
    </xf>
    <xf numFmtId="0" fontId="31" fillId="5" borderId="8" xfId="0" applyFont="1" applyFill="1" applyBorder="1" applyAlignment="1">
      <alignment horizontal="left" vertical="top"/>
    </xf>
    <xf numFmtId="0" fontId="32" fillId="3" borderId="28" xfId="0" applyFont="1" applyFill="1" applyBorder="1" applyAlignment="1">
      <alignment horizontal="center" vertical="top"/>
    </xf>
    <xf numFmtId="0" fontId="0" fillId="0" borderId="15" xfId="0" applyBorder="1"/>
    <xf numFmtId="0" fontId="0" fillId="0" borderId="86" xfId="0" applyBorder="1"/>
    <xf numFmtId="0" fontId="0" fillId="0" borderId="87" xfId="0" applyBorder="1"/>
    <xf numFmtId="0" fontId="0" fillId="0" borderId="88" xfId="0" applyBorder="1"/>
    <xf numFmtId="0" fontId="1" fillId="0" borderId="15" xfId="0" applyFont="1" applyBorder="1"/>
    <xf numFmtId="0" fontId="34" fillId="3" borderId="9" xfId="0" applyFont="1" applyFill="1" applyBorder="1" applyAlignment="1">
      <alignment horizontal="left" vertical="top"/>
    </xf>
    <xf numFmtId="0" fontId="34" fillId="0" borderId="0" xfId="0" applyFont="1" applyAlignment="1">
      <alignment horizontal="left" vertical="top"/>
    </xf>
    <xf numFmtId="0" fontId="34" fillId="3" borderId="6" xfId="0" applyFont="1" applyFill="1" applyBorder="1" applyAlignment="1">
      <alignment horizontal="left" vertical="top"/>
    </xf>
    <xf numFmtId="0" fontId="35" fillId="2" borderId="9" xfId="0" applyFont="1" applyFill="1" applyBorder="1" applyAlignment="1">
      <alignment horizontal="left" vertical="top"/>
    </xf>
    <xf numFmtId="0" fontId="8" fillId="2" borderId="9" xfId="0" applyFont="1" applyFill="1" applyBorder="1" applyAlignment="1">
      <alignment horizontal="left" vertical="top"/>
    </xf>
    <xf numFmtId="0" fontId="8" fillId="2" borderId="9" xfId="0" applyFont="1" applyFill="1" applyBorder="1" applyAlignment="1">
      <alignment horizontal="right" vertical="top"/>
    </xf>
    <xf numFmtId="4" fontId="8" fillId="2" borderId="9" xfId="0" applyNumberFormat="1" applyFont="1" applyFill="1" applyBorder="1" applyAlignment="1">
      <alignment horizontal="right" vertical="top"/>
    </xf>
    <xf numFmtId="4" fontId="35" fillId="2" borderId="29" xfId="0" applyNumberFormat="1" applyFont="1" applyFill="1" applyBorder="1" applyAlignment="1">
      <alignment horizontal="right" vertical="top"/>
    </xf>
    <xf numFmtId="0" fontId="35" fillId="7" borderId="9" xfId="0" applyFont="1" applyFill="1" applyBorder="1" applyAlignment="1">
      <alignment horizontal="left" vertical="top"/>
    </xf>
    <xf numFmtId="0" fontId="10" fillId="7" borderId="9" xfId="0" applyFont="1" applyFill="1" applyBorder="1" applyAlignment="1">
      <alignment horizontal="left" vertical="top"/>
    </xf>
    <xf numFmtId="0" fontId="10" fillId="7" borderId="9" xfId="0" applyFont="1" applyFill="1" applyBorder="1" applyAlignment="1">
      <alignment horizontal="right" vertical="top"/>
    </xf>
    <xf numFmtId="4" fontId="10" fillId="7" borderId="9" xfId="0" applyNumberFormat="1" applyFont="1" applyFill="1" applyBorder="1" applyAlignment="1">
      <alignment horizontal="right" vertical="top"/>
    </xf>
    <xf numFmtId="4" fontId="35" fillId="7" borderId="29" xfId="0" applyNumberFormat="1" applyFont="1" applyFill="1" applyBorder="1" applyAlignment="1">
      <alignment horizontal="right" vertical="top"/>
    </xf>
    <xf numFmtId="0" fontId="10" fillId="0" borderId="0" xfId="0" applyFont="1" applyAlignment="1">
      <alignment horizontal="left" vertical="top"/>
    </xf>
    <xf numFmtId="0" fontId="36" fillId="3" borderId="9" xfId="0" applyFont="1" applyFill="1" applyBorder="1" applyAlignment="1">
      <alignment horizontal="left" vertical="top"/>
    </xf>
    <xf numFmtId="0" fontId="36" fillId="2" borderId="9" xfId="0" applyFont="1" applyFill="1" applyBorder="1" applyAlignment="1">
      <alignment horizontal="left" vertical="top"/>
    </xf>
    <xf numFmtId="0" fontId="36" fillId="7" borderId="9" xfId="0" applyFont="1" applyFill="1" applyBorder="1" applyAlignment="1">
      <alignment horizontal="left" vertical="top"/>
    </xf>
    <xf numFmtId="0" fontId="37" fillId="3" borderId="9" xfId="0" applyFont="1" applyFill="1" applyBorder="1" applyAlignment="1">
      <alignment horizontal="left" vertical="top"/>
    </xf>
    <xf numFmtId="0" fontId="38" fillId="3" borderId="9" xfId="0" applyFont="1" applyFill="1" applyBorder="1" applyAlignment="1">
      <alignment horizontal="left" vertical="top"/>
    </xf>
    <xf numFmtId="0" fontId="38" fillId="3" borderId="9" xfId="0" applyFont="1" applyFill="1" applyBorder="1" applyAlignment="1">
      <alignment horizontal="right" vertical="top"/>
    </xf>
    <xf numFmtId="4" fontId="38" fillId="3" borderId="9" xfId="0" applyNumberFormat="1" applyFont="1" applyFill="1" applyBorder="1" applyAlignment="1">
      <alignment horizontal="right" vertical="top"/>
    </xf>
    <xf numFmtId="4" fontId="37" fillId="3" borderId="29" xfId="0" applyNumberFormat="1" applyFont="1" applyFill="1" applyBorder="1" applyAlignment="1">
      <alignment horizontal="right" vertical="top"/>
    </xf>
    <xf numFmtId="4" fontId="37" fillId="2" borderId="9" xfId="0" applyNumberFormat="1" applyFont="1" applyFill="1" applyBorder="1" applyAlignment="1">
      <alignment horizontal="left" vertical="top"/>
    </xf>
    <xf numFmtId="0" fontId="38" fillId="2" borderId="9" xfId="0" applyFont="1" applyFill="1" applyBorder="1" applyAlignment="1">
      <alignment horizontal="left" vertical="top"/>
    </xf>
    <xf numFmtId="0" fontId="38" fillId="2" borderId="9" xfId="0" applyFont="1" applyFill="1" applyBorder="1" applyAlignment="1">
      <alignment horizontal="right" vertical="top"/>
    </xf>
    <xf numFmtId="4" fontId="38" fillId="2" borderId="9" xfId="0" applyNumberFormat="1" applyFont="1" applyFill="1" applyBorder="1" applyAlignment="1">
      <alignment horizontal="right" vertical="top"/>
    </xf>
    <xf numFmtId="4" fontId="37" fillId="2" borderId="29" xfId="0" applyNumberFormat="1" applyFont="1" applyFill="1" applyBorder="1" applyAlignment="1">
      <alignment horizontal="right" vertical="top"/>
    </xf>
    <xf numFmtId="4" fontId="37" fillId="7" borderId="9" xfId="0" applyNumberFormat="1" applyFont="1" applyFill="1" applyBorder="1" applyAlignment="1">
      <alignment horizontal="left" vertical="top"/>
    </xf>
    <xf numFmtId="0" fontId="38" fillId="7" borderId="9" xfId="0" applyFont="1" applyFill="1" applyBorder="1" applyAlignment="1">
      <alignment horizontal="left" vertical="top"/>
    </xf>
    <xf numFmtId="0" fontId="38" fillId="7" borderId="9" xfId="0" applyFont="1" applyFill="1" applyBorder="1" applyAlignment="1">
      <alignment horizontal="right" vertical="top"/>
    </xf>
    <xf numFmtId="4" fontId="38" fillId="7" borderId="9" xfId="0" applyNumberFormat="1" applyFont="1" applyFill="1" applyBorder="1" applyAlignment="1">
      <alignment horizontal="right" vertical="top"/>
    </xf>
    <xf numFmtId="4" fontId="37" fillId="7" borderId="29" xfId="0" applyNumberFormat="1" applyFont="1" applyFill="1" applyBorder="1" applyAlignment="1">
      <alignment horizontal="right" vertical="top"/>
    </xf>
    <xf numFmtId="0" fontId="35" fillId="5" borderId="9" xfId="0" applyFont="1" applyFill="1" applyBorder="1" applyAlignment="1">
      <alignment horizontal="left" vertical="top"/>
    </xf>
    <xf numFmtId="0" fontId="8" fillId="5" borderId="9" xfId="0" applyFont="1" applyFill="1" applyBorder="1" applyAlignment="1">
      <alignment horizontal="left" vertical="top"/>
    </xf>
    <xf numFmtId="0" fontId="8" fillId="5" borderId="9" xfId="0" applyFont="1" applyFill="1" applyBorder="1" applyAlignment="1">
      <alignment horizontal="right" vertical="top"/>
    </xf>
    <xf numFmtId="4" fontId="8" fillId="5" borderId="9" xfId="0" applyNumberFormat="1" applyFont="1" applyFill="1" applyBorder="1" applyAlignment="1">
      <alignment horizontal="right" vertical="top"/>
    </xf>
    <xf numFmtId="4" fontId="35" fillId="5" borderId="29" xfId="0" applyNumberFormat="1" applyFont="1" applyFill="1" applyBorder="1" applyAlignment="1">
      <alignment horizontal="right" vertical="top"/>
    </xf>
    <xf numFmtId="0" fontId="40" fillId="0" borderId="0" xfId="0" applyFont="1"/>
    <xf numFmtId="2" fontId="1" fillId="0" borderId="0" xfId="0" applyNumberFormat="1" applyFont="1" applyAlignment="1">
      <alignment vertical="top"/>
    </xf>
    <xf numFmtId="0" fontId="1" fillId="0" borderId="0" xfId="0" applyFont="1" applyAlignment="1">
      <alignment vertical="top" wrapText="1"/>
    </xf>
    <xf numFmtId="0" fontId="1" fillId="0" borderId="15" xfId="0" applyFont="1" applyBorder="1" applyAlignment="1">
      <alignment vertical="top" wrapText="1"/>
    </xf>
    <xf numFmtId="0" fontId="8" fillId="3" borderId="73" xfId="0" applyFont="1" applyFill="1" applyBorder="1" applyAlignment="1">
      <alignment horizontal="center" vertical="center"/>
    </xf>
    <xf numFmtId="0" fontId="8" fillId="3" borderId="6" xfId="0" applyFont="1" applyFill="1" applyBorder="1" applyAlignment="1">
      <alignment horizontal="center" vertical="center"/>
    </xf>
    <xf numFmtId="49" fontId="10" fillId="0" borderId="56" xfId="0" applyNumberFormat="1" applyFont="1" applyBorder="1" applyAlignment="1">
      <alignment horizontal="left" vertical="center"/>
    </xf>
    <xf numFmtId="3" fontId="10" fillId="0" borderId="57" xfId="0" applyNumberFormat="1" applyFont="1" applyBorder="1" applyAlignment="1">
      <alignment horizontal="right" vertical="center"/>
    </xf>
    <xf numFmtId="0" fontId="10" fillId="0" borderId="58" xfId="0" applyFont="1" applyBorder="1" applyAlignment="1">
      <alignment horizontal="right" vertical="center"/>
    </xf>
    <xf numFmtId="4" fontId="0" fillId="0" borderId="51" xfId="0" applyNumberFormat="1" applyBorder="1" applyAlignment="1">
      <alignment horizontal="right" vertical="center"/>
    </xf>
    <xf numFmtId="0" fontId="1" fillId="0" borderId="0" xfId="0" applyFont="1" applyAlignment="1">
      <alignment vertical="center"/>
    </xf>
    <xf numFmtId="0" fontId="1" fillId="0" borderId="60" xfId="0" applyFont="1" applyBorder="1" applyAlignment="1">
      <alignment vertical="center"/>
    </xf>
    <xf numFmtId="0" fontId="6" fillId="3"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1"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4" xfId="0" applyFont="1" applyFill="1" applyBorder="1" applyAlignment="1">
      <alignment horizontal="center" vertical="center"/>
    </xf>
    <xf numFmtId="0" fontId="20" fillId="3" borderId="3" xfId="0" applyFont="1" applyFill="1" applyBorder="1" applyAlignment="1">
      <alignment horizontal="left" vertical="center" wrapText="1"/>
    </xf>
    <xf numFmtId="0" fontId="20" fillId="3" borderId="4" xfId="0" applyFont="1" applyFill="1" applyBorder="1" applyAlignment="1">
      <alignment horizontal="left" vertical="center" wrapText="1"/>
    </xf>
    <xf numFmtId="0" fontId="1" fillId="0" borderId="0" xfId="0" applyFont="1" applyAlignment="1">
      <alignment horizontal="left" vertical="center"/>
    </xf>
    <xf numFmtId="0" fontId="6" fillId="0" borderId="0" xfId="0" applyFont="1" applyAlignment="1">
      <alignment horizontal="left" vertical="center"/>
    </xf>
    <xf numFmtId="0" fontId="6" fillId="0" borderId="9" xfId="0" applyFont="1" applyBorder="1" applyAlignment="1">
      <alignment horizontal="left" vertical="center"/>
    </xf>
    <xf numFmtId="0" fontId="1" fillId="3" borderId="2" xfId="0" applyFont="1" applyFill="1" applyBorder="1" applyAlignment="1">
      <alignment horizontal="left" vertical="center"/>
    </xf>
    <xf numFmtId="4" fontId="1" fillId="3" borderId="2" xfId="0" applyNumberFormat="1" applyFont="1" applyFill="1" applyBorder="1" applyAlignment="1">
      <alignment horizontal="right" vertical="center"/>
    </xf>
    <xf numFmtId="4" fontId="1" fillId="3" borderId="45" xfId="0" applyNumberFormat="1" applyFont="1" applyFill="1" applyBorder="1" applyAlignment="1">
      <alignment horizontal="right" vertical="center"/>
    </xf>
    <xf numFmtId="49" fontId="10" fillId="0" borderId="48" xfId="0" applyNumberFormat="1" applyFont="1" applyBorder="1" applyAlignment="1">
      <alignment horizontal="left" vertical="center"/>
    </xf>
    <xf numFmtId="49" fontId="10" fillId="0" borderId="49" xfId="0" applyNumberFormat="1" applyFont="1" applyBorder="1" applyAlignment="1">
      <alignment horizontal="right" vertical="center"/>
    </xf>
    <xf numFmtId="0" fontId="10" fillId="0" borderId="50" xfId="0" applyFont="1" applyBorder="1" applyAlignment="1">
      <alignment horizontal="right" vertical="center"/>
    </xf>
    <xf numFmtId="0" fontId="10" fillId="0" borderId="10" xfId="0" applyFont="1" applyBorder="1" applyAlignment="1">
      <alignment horizontal="right" vertical="center"/>
    </xf>
    <xf numFmtId="49" fontId="10" fillId="4" borderId="54" xfId="0" applyNumberFormat="1" applyFont="1" applyFill="1" applyBorder="1" applyAlignment="1">
      <alignment horizontal="left" vertical="center"/>
    </xf>
    <xf numFmtId="3" fontId="10" fillId="4" borderId="50" xfId="0" applyNumberFormat="1" applyFont="1" applyFill="1" applyBorder="1" applyAlignment="1">
      <alignment horizontal="right" vertical="center"/>
    </xf>
    <xf numFmtId="0" fontId="10" fillId="4" borderId="0" xfId="0" applyFont="1" applyFill="1" applyAlignment="1">
      <alignment horizontal="right" vertical="center"/>
    </xf>
    <xf numFmtId="4" fontId="0" fillId="4" borderId="61" xfId="0" applyNumberFormat="1" applyFill="1" applyBorder="1" applyAlignment="1">
      <alignment horizontal="right" vertical="center"/>
    </xf>
    <xf numFmtId="4" fontId="0" fillId="4" borderId="51" xfId="0" applyNumberFormat="1" applyFill="1" applyBorder="1" applyAlignment="1">
      <alignment horizontal="right" vertical="center"/>
    </xf>
    <xf numFmtId="49" fontId="10" fillId="0" borderId="80" xfId="0" applyNumberFormat="1" applyFont="1" applyBorder="1" applyAlignment="1">
      <alignment horizontal="left" vertical="center"/>
    </xf>
    <xf numFmtId="49" fontId="10" fillId="0" borderId="81" xfId="0" applyNumberFormat="1" applyFont="1" applyBorder="1" applyAlignment="1">
      <alignment horizontal="right" vertical="center"/>
    </xf>
    <xf numFmtId="0" fontId="10" fillId="0" borderId="23" xfId="0" applyFont="1" applyBorder="1" applyAlignment="1">
      <alignment horizontal="right" vertical="center"/>
    </xf>
    <xf numFmtId="4" fontId="0" fillId="0" borderId="78" xfId="0" applyNumberFormat="1" applyBorder="1" applyAlignment="1">
      <alignment horizontal="right" vertical="center"/>
    </xf>
    <xf numFmtId="0" fontId="1" fillId="3" borderId="9" xfId="0" applyFont="1" applyFill="1" applyBorder="1" applyAlignment="1">
      <alignment horizontal="left" vertical="center"/>
    </xf>
    <xf numFmtId="4" fontId="1" fillId="3" borderId="9" xfId="0" applyNumberFormat="1" applyFont="1" applyFill="1" applyBorder="1" applyAlignment="1">
      <alignment horizontal="right" vertical="center"/>
    </xf>
    <xf numFmtId="4" fontId="17" fillId="3" borderId="29" xfId="0" applyNumberFormat="1" applyFont="1" applyFill="1" applyBorder="1" applyAlignment="1">
      <alignment horizontal="right" vertical="center"/>
    </xf>
    <xf numFmtId="0" fontId="0" fillId="0" borderId="0" xfId="0" applyAlignment="1">
      <alignment vertical="center"/>
    </xf>
    <xf numFmtId="0" fontId="0" fillId="3" borderId="2" xfId="0" applyFill="1" applyBorder="1" applyAlignment="1">
      <alignment horizontal="left" vertical="center"/>
    </xf>
    <xf numFmtId="4" fontId="0" fillId="3" borderId="2" xfId="0" applyNumberFormat="1" applyFill="1" applyBorder="1" applyAlignment="1">
      <alignment horizontal="right" vertical="center"/>
    </xf>
    <xf numFmtId="4" fontId="0" fillId="3" borderId="45" xfId="0" applyNumberFormat="1" applyFill="1" applyBorder="1" applyAlignment="1">
      <alignment horizontal="right" vertical="center"/>
    </xf>
    <xf numFmtId="49" fontId="10" fillId="0" borderId="54" xfId="0" applyNumberFormat="1" applyFont="1" applyBorder="1" applyAlignment="1">
      <alignment horizontal="left" vertical="center"/>
    </xf>
    <xf numFmtId="3" fontId="10" fillId="0" borderId="50" xfId="0" applyNumberFormat="1" applyFont="1" applyBorder="1" applyAlignment="1">
      <alignment horizontal="right" vertical="center"/>
    </xf>
    <xf numFmtId="0" fontId="1" fillId="3" borderId="6" xfId="0" applyFont="1" applyFill="1" applyBorder="1" applyAlignment="1">
      <alignment horizontal="left" vertical="center"/>
    </xf>
    <xf numFmtId="0" fontId="1" fillId="3" borderId="6" xfId="0" applyFont="1" applyFill="1" applyBorder="1" applyAlignment="1">
      <alignment horizontal="right" vertical="center"/>
    </xf>
    <xf numFmtId="4" fontId="1" fillId="3" borderId="6" xfId="0" applyNumberFormat="1" applyFont="1" applyFill="1" applyBorder="1" applyAlignment="1">
      <alignment horizontal="right" vertical="center"/>
    </xf>
    <xf numFmtId="4" fontId="17" fillId="3" borderId="52" xfId="0" applyNumberFormat="1" applyFont="1" applyFill="1" applyBorder="1" applyAlignment="1">
      <alignment horizontal="right" vertical="center"/>
    </xf>
    <xf numFmtId="0" fontId="1" fillId="3" borderId="2" xfId="0" applyFont="1" applyFill="1" applyBorder="1" applyAlignment="1">
      <alignment horizontal="right" vertical="center"/>
    </xf>
    <xf numFmtId="49" fontId="10" fillId="0" borderId="14" xfId="0" applyNumberFormat="1" applyFont="1" applyBorder="1" applyAlignment="1">
      <alignment horizontal="right" vertical="center"/>
    </xf>
    <xf numFmtId="0" fontId="10" fillId="0" borderId="0" xfId="0" applyFont="1" applyAlignment="1">
      <alignment horizontal="right" vertical="center"/>
    </xf>
    <xf numFmtId="4" fontId="22" fillId="3" borderId="52" xfId="0" applyNumberFormat="1" applyFont="1" applyFill="1" applyBorder="1" applyAlignment="1">
      <alignment horizontal="right" vertical="center"/>
    </xf>
    <xf numFmtId="49" fontId="10" fillId="0" borderId="0" xfId="0" applyNumberFormat="1" applyFont="1" applyAlignment="1">
      <alignment horizontal="right" vertical="center"/>
    </xf>
    <xf numFmtId="0" fontId="10" fillId="4" borderId="50" xfId="0" applyFont="1" applyFill="1" applyBorder="1" applyAlignment="1">
      <alignment horizontal="right" vertical="center"/>
    </xf>
    <xf numFmtId="3" fontId="10" fillId="5" borderId="50" xfId="0" applyNumberFormat="1" applyFont="1" applyFill="1" applyBorder="1" applyAlignment="1">
      <alignment horizontal="left" vertical="center"/>
    </xf>
    <xf numFmtId="3" fontId="10" fillId="5" borderId="50" xfId="0" applyNumberFormat="1" applyFont="1" applyFill="1" applyBorder="1" applyAlignment="1">
      <alignment horizontal="right" vertical="center"/>
    </xf>
    <xf numFmtId="0" fontId="10" fillId="5" borderId="50" xfId="0" applyFont="1" applyFill="1" applyBorder="1" applyAlignment="1">
      <alignment horizontal="right" vertical="center"/>
    </xf>
    <xf numFmtId="4" fontId="0" fillId="5" borderId="51" xfId="0" applyNumberFormat="1" applyFill="1" applyBorder="1" applyAlignment="1">
      <alignment horizontal="right" vertical="center"/>
    </xf>
    <xf numFmtId="49" fontId="10" fillId="0" borderId="76" xfId="0" applyNumberFormat="1" applyFont="1" applyBorder="1" applyAlignment="1">
      <alignment horizontal="left" vertical="center"/>
    </xf>
    <xf numFmtId="3" fontId="10" fillId="0" borderId="77" xfId="0" applyNumberFormat="1" applyFont="1" applyBorder="1" applyAlignment="1">
      <alignment horizontal="right" vertical="center"/>
    </xf>
    <xf numFmtId="0" fontId="10" fillId="0" borderId="77" xfId="0" applyFont="1" applyBorder="1" applyAlignment="1">
      <alignment horizontal="right" vertical="center"/>
    </xf>
    <xf numFmtId="0" fontId="34" fillId="3" borderId="9" xfId="0" applyFont="1" applyFill="1" applyBorder="1" applyAlignment="1">
      <alignment horizontal="left" vertical="center"/>
    </xf>
    <xf numFmtId="4" fontId="34" fillId="3" borderId="9" xfId="0" applyNumberFormat="1" applyFont="1" applyFill="1" applyBorder="1" applyAlignment="1">
      <alignment horizontal="right" vertical="center"/>
    </xf>
    <xf numFmtId="0" fontId="34" fillId="3" borderId="6" xfId="0" applyFont="1" applyFill="1" applyBorder="1" applyAlignment="1">
      <alignment horizontal="left" vertical="center"/>
    </xf>
    <xf numFmtId="4" fontId="34" fillId="3" borderId="6" xfId="0" applyNumberFormat="1" applyFont="1" applyFill="1" applyBorder="1" applyAlignment="1">
      <alignment horizontal="right" vertical="center"/>
    </xf>
    <xf numFmtId="0" fontId="8" fillId="3" borderId="15" xfId="0" applyFont="1" applyFill="1" applyBorder="1" applyAlignment="1">
      <alignment horizontal="center" vertical="center"/>
    </xf>
    <xf numFmtId="0" fontId="1" fillId="0" borderId="55" xfId="0" applyFont="1" applyBorder="1" applyAlignment="1">
      <alignment vertical="center"/>
    </xf>
    <xf numFmtId="0" fontId="10" fillId="3" borderId="0" xfId="0" applyFont="1" applyFill="1" applyAlignment="1">
      <alignment horizontal="center" vertical="center"/>
    </xf>
    <xf numFmtId="49" fontId="23" fillId="4" borderId="54" xfId="0" applyNumberFormat="1" applyFont="1" applyFill="1" applyBorder="1" applyAlignment="1">
      <alignment horizontal="left" vertical="center"/>
    </xf>
    <xf numFmtId="49" fontId="23" fillId="4" borderId="14" xfId="0" applyNumberFormat="1" applyFont="1" applyFill="1" applyBorder="1" applyAlignment="1">
      <alignment horizontal="right" vertical="center"/>
    </xf>
    <xf numFmtId="0" fontId="23" fillId="4" borderId="10" xfId="0" applyFont="1" applyFill="1" applyBorder="1" applyAlignment="1">
      <alignment horizontal="right" vertical="center"/>
    </xf>
    <xf numFmtId="4" fontId="41" fillId="4" borderId="51" xfId="0" applyNumberFormat="1" applyFont="1" applyFill="1" applyBorder="1" applyAlignment="1">
      <alignment horizontal="right" vertical="center"/>
    </xf>
    <xf numFmtId="0" fontId="22" fillId="3" borderId="2" xfId="0" applyFont="1" applyFill="1" applyBorder="1" applyAlignment="1">
      <alignment horizontal="left" vertical="center" wrapText="1"/>
    </xf>
    <xf numFmtId="49" fontId="10" fillId="8" borderId="54" xfId="0" applyNumberFormat="1" applyFont="1" applyFill="1" applyBorder="1" applyAlignment="1">
      <alignment horizontal="left" vertical="center"/>
    </xf>
    <xf numFmtId="3" fontId="10" fillId="8" borderId="50" xfId="0" applyNumberFormat="1" applyFont="1" applyFill="1" applyBorder="1" applyAlignment="1">
      <alignment horizontal="right" vertical="center"/>
    </xf>
    <xf numFmtId="0" fontId="10" fillId="8" borderId="0" xfId="0" applyFont="1" applyFill="1" applyAlignment="1">
      <alignment horizontal="right" vertical="center"/>
    </xf>
    <xf numFmtId="4" fontId="0" fillId="8" borderId="51" xfId="0" applyNumberFormat="1" applyFill="1" applyBorder="1" applyAlignment="1">
      <alignment horizontal="right" vertical="center"/>
    </xf>
    <xf numFmtId="49" fontId="10" fillId="9" borderId="54" xfId="0" applyNumberFormat="1" applyFont="1" applyFill="1" applyBorder="1" applyAlignment="1">
      <alignment horizontal="left" vertical="center"/>
    </xf>
    <xf numFmtId="3" fontId="10" fillId="9" borderId="50" xfId="0" applyNumberFormat="1" applyFont="1" applyFill="1" applyBorder="1" applyAlignment="1">
      <alignment horizontal="right" vertical="center"/>
    </xf>
    <xf numFmtId="0" fontId="10" fillId="9" borderId="0" xfId="0" applyFont="1" applyFill="1" applyAlignment="1">
      <alignment horizontal="right" vertical="center"/>
    </xf>
    <xf numFmtId="4" fontId="0" fillId="9" borderId="51" xfId="0" applyNumberFormat="1" applyFill="1" applyBorder="1" applyAlignment="1">
      <alignment horizontal="right" vertical="center"/>
    </xf>
    <xf numFmtId="0" fontId="24" fillId="3" borderId="73" xfId="0" applyFont="1" applyFill="1" applyBorder="1" applyAlignment="1">
      <alignment horizontal="center" vertical="top"/>
    </xf>
    <xf numFmtId="0" fontId="42" fillId="3" borderId="0" xfId="0" applyFont="1" applyFill="1" applyAlignment="1">
      <alignment horizontal="center" vertical="top"/>
    </xf>
    <xf numFmtId="49" fontId="42" fillId="4" borderId="54" xfId="0" applyNumberFormat="1" applyFont="1" applyFill="1" applyBorder="1" applyAlignment="1">
      <alignment horizontal="left" vertical="center"/>
    </xf>
    <xf numFmtId="3" fontId="42" fillId="4" borderId="50" xfId="0" applyNumberFormat="1" applyFont="1" applyFill="1" applyBorder="1" applyAlignment="1">
      <alignment horizontal="right" vertical="center"/>
    </xf>
    <xf numFmtId="0" fontId="42" fillId="4" borderId="0" xfId="0" applyFont="1" applyFill="1" applyAlignment="1">
      <alignment horizontal="right" vertical="center"/>
    </xf>
    <xf numFmtId="4" fontId="42" fillId="4" borderId="51" xfId="0" applyNumberFormat="1" applyFont="1" applyFill="1" applyBorder="1" applyAlignment="1">
      <alignment horizontal="right" vertical="center"/>
    </xf>
    <xf numFmtId="0" fontId="42" fillId="0" borderId="0" xfId="0" applyFont="1" applyAlignment="1">
      <alignment vertical="top"/>
    </xf>
    <xf numFmtId="4" fontId="10" fillId="0" borderId="51" xfId="0" applyNumberFormat="1" applyFont="1" applyBorder="1" applyAlignment="1">
      <alignment horizontal="right" vertical="center"/>
    </xf>
    <xf numFmtId="0" fontId="10" fillId="0" borderId="0" xfId="0" applyFont="1" applyAlignment="1">
      <alignment vertical="top"/>
    </xf>
    <xf numFmtId="49" fontId="23" fillId="0" borderId="46" xfId="0" applyNumberFormat="1" applyFont="1" applyBorder="1" applyAlignment="1">
      <alignment horizontal="left" vertical="top" wrapText="1"/>
    </xf>
    <xf numFmtId="49" fontId="23" fillId="0" borderId="47" xfId="0" applyNumberFormat="1" applyFont="1" applyBorder="1" applyAlignment="1">
      <alignment horizontal="left" vertical="top" wrapText="1"/>
    </xf>
    <xf numFmtId="49" fontId="23" fillId="0" borderId="54" xfId="0" applyNumberFormat="1" applyFont="1" applyBorder="1" applyAlignment="1">
      <alignment horizontal="left" vertical="center"/>
    </xf>
    <xf numFmtId="3" fontId="23" fillId="0" borderId="50" xfId="0" applyNumberFormat="1" applyFont="1" applyBorder="1" applyAlignment="1">
      <alignment horizontal="right" vertical="center"/>
    </xf>
    <xf numFmtId="0" fontId="23" fillId="0" borderId="50" xfId="0" applyFont="1" applyBorder="1" applyAlignment="1">
      <alignment horizontal="right" vertical="center"/>
    </xf>
    <xf numFmtId="4" fontId="41" fillId="0" borderId="51" xfId="0" applyNumberFormat="1" applyFont="1" applyBorder="1" applyAlignment="1">
      <alignment horizontal="right" vertical="center"/>
    </xf>
    <xf numFmtId="3" fontId="23" fillId="4" borderId="50" xfId="0" applyNumberFormat="1" applyFont="1" applyFill="1" applyBorder="1" applyAlignment="1">
      <alignment horizontal="right" vertical="center"/>
    </xf>
    <xf numFmtId="0" fontId="23" fillId="4" borderId="50" xfId="0" applyFont="1" applyFill="1" applyBorder="1" applyAlignment="1">
      <alignment horizontal="right" vertical="center"/>
    </xf>
    <xf numFmtId="49" fontId="23" fillId="0" borderId="14" xfId="0" applyNumberFormat="1" applyFont="1" applyBorder="1" applyAlignment="1">
      <alignment horizontal="right" vertical="center"/>
    </xf>
    <xf numFmtId="0" fontId="23" fillId="0" borderId="10" xfId="0" applyFont="1" applyBorder="1" applyAlignment="1">
      <alignment horizontal="right" vertical="center"/>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0" xfId="0" applyFont="1" applyAlignment="1">
      <alignment horizontal="center" vertical="center" wrapText="1"/>
    </xf>
    <xf numFmtId="0" fontId="2" fillId="0" borderId="40"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xf>
    <xf numFmtId="49" fontId="10" fillId="4" borderId="76" xfId="0" applyNumberFormat="1" applyFont="1" applyFill="1" applyBorder="1" applyAlignment="1">
      <alignment horizontal="left" vertical="center"/>
    </xf>
    <xf numFmtId="49" fontId="10" fillId="4" borderId="97" xfId="0" applyNumberFormat="1" applyFont="1" applyFill="1" applyBorder="1" applyAlignment="1">
      <alignment horizontal="left" vertical="center"/>
    </xf>
    <xf numFmtId="49" fontId="10" fillId="4" borderId="23" xfId="0" applyNumberFormat="1" applyFont="1" applyFill="1" applyBorder="1" applyAlignment="1">
      <alignment horizontal="center" vertical="center"/>
    </xf>
    <xf numFmtId="49" fontId="10" fillId="4" borderId="98" xfId="0" applyNumberFormat="1" applyFont="1" applyFill="1" applyBorder="1" applyAlignment="1">
      <alignment horizontal="center" vertical="center"/>
    </xf>
    <xf numFmtId="0" fontId="10" fillId="4" borderId="30" xfId="0" applyFont="1" applyFill="1" applyBorder="1" applyAlignment="1">
      <alignment horizontal="center" vertical="center"/>
    </xf>
    <xf numFmtId="0" fontId="10" fillId="4" borderId="99" xfId="0" applyFont="1" applyFill="1" applyBorder="1" applyAlignment="1">
      <alignment horizontal="center" vertical="center"/>
    </xf>
    <xf numFmtId="4" fontId="0" fillId="4" borderId="78" xfId="0" applyNumberFormat="1" applyFill="1" applyBorder="1" applyAlignment="1">
      <alignment horizontal="right" vertical="center"/>
    </xf>
    <xf numFmtId="4" fontId="0" fillId="4" borderId="100" xfId="0" applyNumberFormat="1" applyFill="1" applyBorder="1" applyAlignment="1">
      <alignment horizontal="right" vertical="center"/>
    </xf>
    <xf numFmtId="49" fontId="23" fillId="0" borderId="46" xfId="0" applyNumberFormat="1" applyFont="1" applyBorder="1" applyAlignment="1">
      <alignment horizontal="left" vertical="top" wrapText="1"/>
    </xf>
    <xf numFmtId="49" fontId="23" fillId="0" borderId="47" xfId="0" applyNumberFormat="1" applyFont="1" applyBorder="1" applyAlignment="1">
      <alignment horizontal="left" vertical="top" wrapText="1"/>
    </xf>
    <xf numFmtId="49" fontId="10" fillId="0" borderId="46" xfId="0" applyNumberFormat="1" applyFont="1" applyBorder="1" applyAlignment="1">
      <alignment horizontal="left" vertical="top" wrapText="1"/>
    </xf>
    <xf numFmtId="49" fontId="10" fillId="0" borderId="47" xfId="0" applyNumberFormat="1" applyFont="1" applyBorder="1" applyAlignment="1">
      <alignment horizontal="left" vertical="top" wrapText="1"/>
    </xf>
    <xf numFmtId="49" fontId="10" fillId="0" borderId="66" xfId="0" applyNumberFormat="1" applyFont="1" applyBorder="1" applyAlignment="1">
      <alignment horizontal="left" vertical="top" wrapText="1"/>
    </xf>
    <xf numFmtId="49" fontId="10" fillId="0" borderId="67" xfId="0" applyNumberFormat="1" applyFont="1" applyBorder="1" applyAlignment="1">
      <alignment horizontal="left" vertical="top" wrapText="1"/>
    </xf>
    <xf numFmtId="49" fontId="10" fillId="0" borderId="68" xfId="0" applyNumberFormat="1" applyFont="1" applyBorder="1" applyAlignment="1">
      <alignment horizontal="left" vertical="top" wrapText="1"/>
    </xf>
    <xf numFmtId="49" fontId="10" fillId="0" borderId="69" xfId="0" applyNumberFormat="1" applyFont="1" applyBorder="1" applyAlignment="1">
      <alignment horizontal="left" vertical="center" wrapText="1"/>
    </xf>
    <xf numFmtId="49" fontId="10" fillId="0" borderId="70" xfId="0" applyNumberFormat="1" applyFont="1" applyBorder="1" applyAlignment="1">
      <alignment horizontal="left" vertical="center" wrapText="1"/>
    </xf>
    <xf numFmtId="49" fontId="10" fillId="0" borderId="46" xfId="0" applyNumberFormat="1" applyFont="1" applyBorder="1" applyAlignment="1">
      <alignment horizontal="left" vertical="center" wrapText="1"/>
    </xf>
    <xf numFmtId="49" fontId="10" fillId="0" borderId="47" xfId="0" applyNumberFormat="1" applyFont="1" applyBorder="1" applyAlignment="1">
      <alignment horizontal="left" vertical="center" wrapText="1"/>
    </xf>
    <xf numFmtId="49" fontId="10" fillId="0" borderId="66" xfId="0" applyNumberFormat="1" applyFont="1" applyBorder="1" applyAlignment="1">
      <alignment horizontal="left" vertical="center" wrapText="1"/>
    </xf>
    <xf numFmtId="49" fontId="23" fillId="4" borderId="46" xfId="0" applyNumberFormat="1" applyFont="1" applyFill="1" applyBorder="1" applyAlignment="1">
      <alignment horizontal="left" vertical="center" wrapText="1"/>
    </xf>
    <xf numFmtId="49" fontId="23" fillId="4" borderId="66" xfId="0" applyNumberFormat="1" applyFont="1" applyFill="1" applyBorder="1" applyAlignment="1">
      <alignment horizontal="left" vertical="center" wrapText="1"/>
    </xf>
    <xf numFmtId="0" fontId="10" fillId="0" borderId="63" xfId="0" applyFont="1" applyBorder="1" applyAlignment="1">
      <alignment horizontal="left" vertical="top" wrapText="1"/>
    </xf>
    <xf numFmtId="0" fontId="10" fillId="0" borderId="64" xfId="0" applyFont="1" applyBorder="1" applyAlignment="1">
      <alignment horizontal="left" vertical="top" wrapText="1"/>
    </xf>
    <xf numFmtId="0" fontId="1" fillId="0" borderId="15" xfId="0" applyFont="1" applyBorder="1" applyAlignment="1">
      <alignment horizontal="left" vertical="top" wrapText="1"/>
    </xf>
    <xf numFmtId="0" fontId="1" fillId="0" borderId="0" xfId="0" applyFont="1" applyAlignment="1">
      <alignment horizontal="left" vertical="top" wrapText="1"/>
    </xf>
    <xf numFmtId="49" fontId="10" fillId="4" borderId="46" xfId="0" applyNumberFormat="1" applyFont="1" applyFill="1" applyBorder="1" applyAlignment="1">
      <alignment horizontal="center" vertical="top" wrapText="1"/>
    </xf>
    <xf numFmtId="49" fontId="10" fillId="4" borderId="66" xfId="0" applyNumberFormat="1" applyFont="1" applyFill="1" applyBorder="1" applyAlignment="1">
      <alignment horizontal="center" vertical="top" wrapText="1"/>
    </xf>
    <xf numFmtId="49" fontId="21" fillId="4" borderId="46" xfId="0" applyNumberFormat="1" applyFont="1" applyFill="1" applyBorder="1" applyAlignment="1">
      <alignment horizontal="left" vertical="top" wrapText="1"/>
    </xf>
    <xf numFmtId="49" fontId="21" fillId="4" borderId="47" xfId="0" applyNumberFormat="1" applyFont="1" applyFill="1" applyBorder="1" applyAlignment="1">
      <alignment horizontal="left" vertical="top" wrapText="1"/>
    </xf>
    <xf numFmtId="49" fontId="10" fillId="0" borderId="75" xfId="0" applyNumberFormat="1" applyFont="1" applyBorder="1" applyAlignment="1">
      <alignment horizontal="left" vertical="top" wrapText="1"/>
    </xf>
    <xf numFmtId="0" fontId="28" fillId="0" borderId="0" xfId="0" applyFont="1" applyAlignment="1">
      <alignment horizontal="center" vertical="center"/>
    </xf>
    <xf numFmtId="49" fontId="10" fillId="0" borderId="69" xfId="0" applyNumberFormat="1" applyFont="1" applyBorder="1" applyAlignment="1">
      <alignment horizontal="left" vertical="top" wrapText="1"/>
    </xf>
    <xf numFmtId="49" fontId="10" fillId="0" borderId="70" xfId="0" applyNumberFormat="1" applyFont="1" applyBorder="1" applyAlignment="1">
      <alignment horizontal="left" vertical="top" wrapText="1"/>
    </xf>
    <xf numFmtId="49" fontId="10" fillId="4" borderId="46" xfId="0" applyNumberFormat="1" applyFont="1" applyFill="1" applyBorder="1" applyAlignment="1">
      <alignment horizontal="left" vertical="center" wrapText="1"/>
    </xf>
    <xf numFmtId="49" fontId="10" fillId="4" borderId="66" xfId="0" applyNumberFormat="1" applyFont="1" applyFill="1" applyBorder="1" applyAlignment="1">
      <alignment horizontal="left" vertical="center" wrapText="1"/>
    </xf>
    <xf numFmtId="49" fontId="8" fillId="4" borderId="46" xfId="0" applyNumberFormat="1" applyFont="1" applyFill="1" applyBorder="1" applyAlignment="1">
      <alignment horizontal="left" vertical="center" wrapText="1"/>
    </xf>
    <xf numFmtId="49" fontId="8" fillId="4" borderId="66" xfId="0" applyNumberFormat="1" applyFont="1" applyFill="1" applyBorder="1" applyAlignment="1">
      <alignment horizontal="left" vertical="center" wrapText="1"/>
    </xf>
    <xf numFmtId="49" fontId="23" fillId="5" borderId="46" xfId="0" applyNumberFormat="1" applyFont="1" applyFill="1" applyBorder="1" applyAlignment="1">
      <alignment horizontal="left" vertical="top" wrapText="1"/>
    </xf>
    <xf numFmtId="49" fontId="23" fillId="5" borderId="47" xfId="0" applyNumberFormat="1" applyFont="1" applyFill="1" applyBorder="1" applyAlignment="1">
      <alignment horizontal="left" vertical="top" wrapText="1"/>
    </xf>
    <xf numFmtId="49" fontId="10" fillId="4" borderId="46" xfId="0" applyNumberFormat="1" applyFont="1" applyFill="1" applyBorder="1" applyAlignment="1">
      <alignment horizontal="left" vertical="top" wrapText="1"/>
    </xf>
    <xf numFmtId="49" fontId="10" fillId="4" borderId="47" xfId="0" applyNumberFormat="1" applyFont="1" applyFill="1" applyBorder="1" applyAlignment="1">
      <alignment horizontal="left" vertical="top" wrapText="1"/>
    </xf>
    <xf numFmtId="49" fontId="10" fillId="8" borderId="46" xfId="0" applyNumberFormat="1" applyFont="1" applyFill="1" applyBorder="1" applyAlignment="1">
      <alignment horizontal="center" vertical="top" wrapText="1"/>
    </xf>
    <xf numFmtId="49" fontId="10" fillId="8" borderId="66" xfId="0" applyNumberFormat="1" applyFont="1" applyFill="1" applyBorder="1" applyAlignment="1">
      <alignment horizontal="center" vertical="top" wrapText="1"/>
    </xf>
    <xf numFmtId="0" fontId="10" fillId="0" borderId="63" xfId="0" applyFont="1" applyBorder="1" applyAlignment="1">
      <alignment horizontal="left" vertical="center"/>
    </xf>
    <xf numFmtId="0" fontId="10" fillId="0" borderId="64" xfId="0" applyFont="1" applyBorder="1" applyAlignment="1">
      <alignment horizontal="left" vertical="center"/>
    </xf>
    <xf numFmtId="49" fontId="10" fillId="0" borderId="75" xfId="0" applyNumberFormat="1" applyFont="1" applyBorder="1" applyAlignment="1">
      <alignment horizontal="left" vertical="center" wrapText="1"/>
    </xf>
    <xf numFmtId="49" fontId="10" fillId="0" borderId="67" xfId="0" applyNumberFormat="1" applyFont="1" applyBorder="1" applyAlignment="1">
      <alignment horizontal="left" vertical="center" wrapText="1"/>
    </xf>
    <xf numFmtId="0" fontId="33" fillId="3" borderId="1" xfId="0" applyFont="1" applyFill="1" applyBorder="1" applyAlignment="1">
      <alignment horizontal="left" vertical="top"/>
    </xf>
    <xf numFmtId="0" fontId="33" fillId="3" borderId="2" xfId="0" applyFont="1" applyFill="1" applyBorder="1" applyAlignment="1">
      <alignment horizontal="left" vertical="top"/>
    </xf>
    <xf numFmtId="0" fontId="33" fillId="3" borderId="45" xfId="0" applyFont="1" applyFill="1" applyBorder="1" applyAlignment="1">
      <alignment horizontal="left" vertical="top"/>
    </xf>
    <xf numFmtId="0" fontId="33" fillId="3" borderId="15" xfId="0" applyFont="1" applyFill="1" applyBorder="1" applyAlignment="1">
      <alignment horizontal="left" vertical="top"/>
    </xf>
    <xf numFmtId="0" fontId="33" fillId="3" borderId="0" xfId="0" applyFont="1" applyFill="1" applyAlignment="1">
      <alignment horizontal="left" vertical="top"/>
    </xf>
    <xf numFmtId="0" fontId="33" fillId="3" borderId="61" xfId="0" applyFont="1" applyFill="1" applyBorder="1" applyAlignment="1">
      <alignment horizontal="left" vertical="top"/>
    </xf>
    <xf numFmtId="0" fontId="33" fillId="3" borderId="5" xfId="0" applyFont="1" applyFill="1" applyBorder="1" applyAlignment="1">
      <alignment horizontal="left" vertical="top"/>
    </xf>
    <xf numFmtId="0" fontId="33" fillId="3" borderId="6" xfId="0" applyFont="1" applyFill="1" applyBorder="1" applyAlignment="1">
      <alignment horizontal="left" vertical="top"/>
    </xf>
    <xf numFmtId="0" fontId="33" fillId="3" borderId="62" xfId="0" applyFont="1" applyFill="1" applyBorder="1" applyAlignment="1">
      <alignment horizontal="left" vertical="top"/>
    </xf>
    <xf numFmtId="0" fontId="10" fillId="0" borderId="63" xfId="0" applyFont="1" applyBorder="1" applyAlignment="1">
      <alignment horizontal="left" vertical="center" wrapText="1"/>
    </xf>
    <xf numFmtId="0" fontId="10" fillId="0" borderId="64" xfId="0" applyFont="1" applyBorder="1" applyAlignment="1">
      <alignment horizontal="left" vertical="center" wrapText="1"/>
    </xf>
    <xf numFmtId="49" fontId="23" fillId="4" borderId="46" xfId="0" applyNumberFormat="1" applyFont="1" applyFill="1" applyBorder="1" applyAlignment="1">
      <alignment horizontal="left" vertical="top" wrapText="1"/>
    </xf>
    <xf numFmtId="49" fontId="23" fillId="4" borderId="47" xfId="0" applyNumberFormat="1" applyFont="1" applyFill="1" applyBorder="1" applyAlignment="1">
      <alignment horizontal="left" vertical="top" wrapText="1"/>
    </xf>
    <xf numFmtId="49" fontId="10" fillId="9" borderId="46" xfId="0" applyNumberFormat="1" applyFont="1" applyFill="1" applyBorder="1" applyAlignment="1">
      <alignment horizontal="center" vertical="top" wrapText="1"/>
    </xf>
    <xf numFmtId="49" fontId="10" fillId="9" borderId="66" xfId="0" applyNumberFormat="1" applyFont="1" applyFill="1" applyBorder="1" applyAlignment="1">
      <alignment horizontal="center" vertical="top" wrapText="1"/>
    </xf>
    <xf numFmtId="49" fontId="42" fillId="4" borderId="46" xfId="0" applyNumberFormat="1" applyFont="1" applyFill="1" applyBorder="1" applyAlignment="1">
      <alignment horizontal="center" vertical="top" wrapText="1"/>
    </xf>
    <xf numFmtId="49" fontId="42" fillId="4" borderId="66" xfId="0" applyNumberFormat="1" applyFont="1" applyFill="1" applyBorder="1" applyAlignment="1">
      <alignment horizontal="center" vertical="top" wrapText="1"/>
    </xf>
    <xf numFmtId="0" fontId="14" fillId="0" borderId="0" xfId="0" applyFont="1" applyAlignment="1">
      <alignment horizontal="left" vertical="top" wrapText="1"/>
    </xf>
    <xf numFmtId="0" fontId="10" fillId="0" borderId="13" xfId="0" applyFont="1" applyBorder="1" applyAlignment="1">
      <alignment horizontal="left" vertical="top" wrapText="1"/>
    </xf>
    <xf numFmtId="0" fontId="10" fillId="0" borderId="14" xfId="0" applyFont="1" applyBorder="1" applyAlignment="1">
      <alignment horizontal="left" vertical="top" wrapText="1"/>
    </xf>
    <xf numFmtId="0" fontId="10" fillId="0" borderId="13" xfId="0" applyFont="1" applyBorder="1" applyAlignment="1">
      <alignment horizontal="left" vertical="top"/>
    </xf>
    <xf numFmtId="0" fontId="10" fillId="0" borderId="14" xfId="0" applyFont="1" applyBorder="1" applyAlignment="1">
      <alignment horizontal="left" vertical="top"/>
    </xf>
    <xf numFmtId="0" fontId="9" fillId="2" borderId="13" xfId="0" applyFont="1" applyFill="1" applyBorder="1" applyAlignment="1">
      <alignment horizontal="left" vertical="top"/>
    </xf>
    <xf numFmtId="0" fontId="10" fillId="0" borderId="27" xfId="0" applyFont="1" applyBorder="1" applyAlignment="1">
      <alignment horizontal="left" vertical="top" wrapText="1"/>
    </xf>
    <xf numFmtId="0" fontId="10" fillId="0" borderId="21" xfId="0" applyFont="1" applyBorder="1" applyAlignment="1">
      <alignment horizontal="left" vertical="top" wrapText="1"/>
    </xf>
    <xf numFmtId="0" fontId="10" fillId="0" borderId="26" xfId="0" applyFont="1" applyBorder="1" applyAlignment="1">
      <alignment horizontal="left" vertical="top" wrapText="1"/>
    </xf>
    <xf numFmtId="0" fontId="10" fillId="0" borderId="0" xfId="0" applyFont="1" applyAlignment="1">
      <alignment horizontal="left" vertical="top" wrapText="1"/>
    </xf>
    <xf numFmtId="0" fontId="33" fillId="2" borderId="89" xfId="0" applyFont="1" applyFill="1" applyBorder="1" applyAlignment="1">
      <alignment horizontal="left" vertical="top"/>
    </xf>
    <xf numFmtId="0" fontId="33" fillId="2" borderId="90" xfId="0" applyFont="1" applyFill="1" applyBorder="1" applyAlignment="1">
      <alignment horizontal="left" vertical="top"/>
    </xf>
    <xf numFmtId="0" fontId="33" fillId="2" borderId="91" xfId="0" applyFont="1" applyFill="1" applyBorder="1" applyAlignment="1">
      <alignment horizontal="left" vertical="top"/>
    </xf>
    <xf numFmtId="0" fontId="33" fillId="2" borderId="92" xfId="0" applyFont="1" applyFill="1" applyBorder="1" applyAlignment="1">
      <alignment horizontal="left" vertical="top"/>
    </xf>
    <xf numFmtId="0" fontId="33" fillId="2" borderId="0" xfId="0" applyFont="1" applyFill="1" applyAlignment="1">
      <alignment horizontal="left" vertical="top"/>
    </xf>
    <xf numFmtId="0" fontId="33" fillId="2" borderId="93" xfId="0" applyFont="1" applyFill="1" applyBorder="1" applyAlignment="1">
      <alignment horizontal="left" vertical="top"/>
    </xf>
    <xf numFmtId="0" fontId="33" fillId="2" borderId="94" xfId="0" applyFont="1" applyFill="1" applyBorder="1" applyAlignment="1">
      <alignment horizontal="left" vertical="top"/>
    </xf>
    <xf numFmtId="0" fontId="33" fillId="2" borderId="95" xfId="0" applyFont="1" applyFill="1" applyBorder="1" applyAlignment="1">
      <alignment horizontal="left" vertical="top"/>
    </xf>
    <xf numFmtId="0" fontId="33" fillId="2" borderId="96" xfId="0" applyFont="1" applyFill="1" applyBorder="1" applyAlignment="1">
      <alignment horizontal="left" vertical="top"/>
    </xf>
    <xf numFmtId="0" fontId="10" fillId="0" borderId="32" xfId="0" applyFont="1" applyBorder="1" applyAlignment="1">
      <alignment horizontal="left" vertical="top"/>
    </xf>
    <xf numFmtId="0" fontId="10" fillId="0" borderId="33" xfId="0" applyFont="1" applyBorder="1" applyAlignment="1">
      <alignment horizontal="left" vertical="top"/>
    </xf>
    <xf numFmtId="0" fontId="10" fillId="0" borderId="19" xfId="0" applyFont="1" applyBorder="1" applyAlignment="1">
      <alignment horizontal="left" vertical="top" wrapText="1"/>
    </xf>
    <xf numFmtId="0" fontId="9" fillId="2" borderId="19" xfId="0" applyFont="1" applyFill="1" applyBorder="1" applyAlignment="1">
      <alignment horizontal="left" vertical="top" wrapText="1"/>
    </xf>
    <xf numFmtId="0" fontId="9" fillId="2" borderId="13" xfId="0" applyFont="1" applyFill="1" applyBorder="1" applyAlignment="1">
      <alignment horizontal="left" vertical="top" wrapText="1"/>
    </xf>
    <xf numFmtId="0" fontId="10" fillId="0" borderId="82" xfId="0" applyFont="1" applyBorder="1" applyAlignment="1">
      <alignment horizontal="left" vertical="top" wrapText="1"/>
    </xf>
    <xf numFmtId="0" fontId="10" fillId="0" borderId="83" xfId="0" applyFont="1" applyBorder="1" applyAlignment="1">
      <alignment horizontal="left" vertical="top" wrapText="1"/>
    </xf>
    <xf numFmtId="0" fontId="10" fillId="0" borderId="32" xfId="0" applyFont="1" applyBorder="1" applyAlignment="1">
      <alignment horizontal="left" vertical="top" wrapText="1"/>
    </xf>
    <xf numFmtId="0" fontId="10" fillId="0" borderId="33" xfId="0" applyFont="1" applyBorder="1" applyAlignment="1">
      <alignment horizontal="left" vertical="top" wrapText="1"/>
    </xf>
    <xf numFmtId="0" fontId="33" fillId="7" borderId="89" xfId="0" applyFont="1" applyFill="1" applyBorder="1" applyAlignment="1">
      <alignment horizontal="left" vertical="top"/>
    </xf>
    <xf numFmtId="0" fontId="33" fillId="7" borderId="90" xfId="0" applyFont="1" applyFill="1" applyBorder="1" applyAlignment="1">
      <alignment horizontal="left" vertical="top"/>
    </xf>
    <xf numFmtId="0" fontId="33" fillId="7" borderId="91" xfId="0" applyFont="1" applyFill="1" applyBorder="1" applyAlignment="1">
      <alignment horizontal="left" vertical="top"/>
    </xf>
    <xf numFmtId="0" fontId="33" fillId="7" borderId="92" xfId="0" applyFont="1" applyFill="1" applyBorder="1" applyAlignment="1">
      <alignment horizontal="left" vertical="top"/>
    </xf>
    <xf numFmtId="0" fontId="33" fillId="7" borderId="0" xfId="0" applyFont="1" applyFill="1" applyAlignment="1">
      <alignment horizontal="left" vertical="top"/>
    </xf>
    <xf numFmtId="0" fontId="33" fillId="7" borderId="93" xfId="0" applyFont="1" applyFill="1" applyBorder="1" applyAlignment="1">
      <alignment horizontal="left" vertical="top"/>
    </xf>
    <xf numFmtId="0" fontId="33" fillId="7" borderId="94" xfId="0" applyFont="1" applyFill="1" applyBorder="1" applyAlignment="1">
      <alignment horizontal="left" vertical="top"/>
    </xf>
    <xf numFmtId="0" fontId="33" fillId="7" borderId="95" xfId="0" applyFont="1" applyFill="1" applyBorder="1" applyAlignment="1">
      <alignment horizontal="left" vertical="top"/>
    </xf>
    <xf numFmtId="0" fontId="33" fillId="7" borderId="96" xfId="0" applyFont="1" applyFill="1" applyBorder="1" applyAlignment="1">
      <alignment horizontal="left" vertical="top"/>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15" xfId="0" applyFont="1" applyBorder="1" applyAlignment="1">
      <alignment horizontal="left" vertical="top"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39" fillId="5" borderId="1" xfId="0" applyFont="1" applyFill="1" applyBorder="1" applyAlignment="1">
      <alignment horizontal="left" vertical="top"/>
    </xf>
    <xf numFmtId="0" fontId="39" fillId="5" borderId="2" xfId="0" applyFont="1" applyFill="1" applyBorder="1" applyAlignment="1">
      <alignment horizontal="left" vertical="top"/>
    </xf>
    <xf numFmtId="0" fontId="39" fillId="5" borderId="45" xfId="0" applyFont="1" applyFill="1" applyBorder="1" applyAlignment="1">
      <alignment horizontal="left" vertical="top"/>
    </xf>
    <xf numFmtId="0" fontId="39" fillId="5" borderId="15" xfId="0" applyFont="1" applyFill="1" applyBorder="1" applyAlignment="1">
      <alignment horizontal="left" vertical="top"/>
    </xf>
    <xf numFmtId="0" fontId="39" fillId="5" borderId="0" xfId="0" applyFont="1" applyFill="1" applyAlignment="1">
      <alignment horizontal="left" vertical="top"/>
    </xf>
    <xf numFmtId="0" fontId="39" fillId="5" borderId="61" xfId="0" applyFont="1" applyFill="1" applyBorder="1" applyAlignment="1">
      <alignment horizontal="left" vertical="top"/>
    </xf>
    <xf numFmtId="0" fontId="39" fillId="5" borderId="5" xfId="0" applyFont="1" applyFill="1" applyBorder="1" applyAlignment="1">
      <alignment horizontal="left" vertical="top"/>
    </xf>
    <xf numFmtId="0" fontId="39" fillId="5" borderId="6" xfId="0" applyFont="1" applyFill="1" applyBorder="1" applyAlignment="1">
      <alignment horizontal="left" vertical="top"/>
    </xf>
    <xf numFmtId="0" fontId="39" fillId="5" borderId="62" xfId="0" applyFont="1" applyFill="1" applyBorder="1" applyAlignment="1">
      <alignment horizontal="left" vertical="top"/>
    </xf>
  </cellXfs>
  <cellStyles count="2">
    <cellStyle name="Normal" xfId="0" builtinId="0"/>
    <cellStyle name="Normal 2" xfId="1" xr:uid="{6CCA1126-F47F-44B7-B007-6525AE4676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190500</xdr:colOff>
      <xdr:row>0</xdr:row>
      <xdr:rowOff>133350</xdr:rowOff>
    </xdr:from>
    <xdr:to>
      <xdr:col>4</xdr:col>
      <xdr:colOff>66675</xdr:colOff>
      <xdr:row>9</xdr:row>
      <xdr:rowOff>152400</xdr:rowOff>
    </xdr:to>
    <xdr:pic>
      <xdr:nvPicPr>
        <xdr:cNvPr id="3" name="Image 1" descr="Une image contenant texte, Police, graphisme, Graphique&#10;&#10;Description générée automatiquement">
          <a:extLst>
            <a:ext uri="{FF2B5EF4-FFF2-40B4-BE49-F238E27FC236}">
              <a16:creationId xmlns:a16="http://schemas.microsoft.com/office/drawing/2014/main" id="{6073FC73-50D1-E9CA-1AAD-792A1045DB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133350"/>
          <a:ext cx="1400175" cy="147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191612</xdr:colOff>
      <xdr:row>31</xdr:row>
      <xdr:rowOff>60614</xdr:rowOff>
    </xdr:from>
    <xdr:to>
      <xdr:col>5</xdr:col>
      <xdr:colOff>118523</xdr:colOff>
      <xdr:row>35</xdr:row>
      <xdr:rowOff>16454</xdr:rowOff>
    </xdr:to>
    <xdr:pic>
      <xdr:nvPicPr>
        <xdr:cNvPr id="5" name="Image 1">
          <a:extLst>
            <a:ext uri="{FF2B5EF4-FFF2-40B4-BE49-F238E27FC236}">
              <a16:creationId xmlns:a16="http://schemas.microsoft.com/office/drawing/2014/main" id="{04375FD0-9CE5-B65E-8919-9280363E54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1612" y="6580909"/>
          <a:ext cx="1831911" cy="6139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0AFF%20PROD/2019/19-1211%20PUTEAUX%20-%20R&#233;hab%20technique%20de%20la%20tour%20Sequoia/10%20DCE%201/DCE%20publi&#233;/02%2022%20DCE%2020220505/Pi&#232;ces%20sp&#233;cifiques/lot%202%20-%20plomberie/002-22_LOT2_PLOMBERIE_DPG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FERME"/>
      <sheetName val="OPTIONNELLE"/>
      <sheetName val="RECAP"/>
      <sheetName val="EQUIPEMENTS"/>
      <sheetName val="DPGF GTB"/>
    </sheetNames>
    <sheetDataSet>
      <sheetData sheetId="0"/>
      <sheetData sheetId="1">
        <row r="33">
          <cell r="I33">
            <v>0</v>
          </cell>
        </row>
      </sheetData>
      <sheetData sheetId="2">
        <row r="69">
          <cell r="I69">
            <v>0</v>
          </cell>
        </row>
      </sheetData>
      <sheetData sheetId="3"/>
      <sheetData sheetId="4"/>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4:Q34"/>
  <sheetViews>
    <sheetView showGridLines="0" view="pageBreakPreview" topLeftCell="A7" zoomScale="110" zoomScaleNormal="100" zoomScaleSheetLayoutView="110" workbookViewId="0">
      <selection activeCell="T17" sqref="T17"/>
    </sheetView>
  </sheetViews>
  <sheetFormatPr baseColWidth="10" defaultColWidth="11.42578125" defaultRowHeight="12.75" x14ac:dyDescent="0.2"/>
  <cols>
    <col min="1" max="18" width="5.7109375" style="1" customWidth="1"/>
    <col min="19" max="25" width="11.42578125" style="1"/>
    <col min="26" max="26" width="11.42578125" style="1" customWidth="1"/>
    <col min="27" max="16384" width="11.42578125" style="1"/>
  </cols>
  <sheetData>
    <row r="4" spans="2:17" x14ac:dyDescent="0.2">
      <c r="Q4" s="2" t="s">
        <v>18</v>
      </c>
    </row>
    <row r="5" spans="2:17" x14ac:dyDescent="0.2">
      <c r="Q5" s="2" t="s">
        <v>19</v>
      </c>
    </row>
    <row r="6" spans="2:17" x14ac:dyDescent="0.2">
      <c r="Q6" s="2" t="s">
        <v>20</v>
      </c>
    </row>
    <row r="7" spans="2:17" x14ac:dyDescent="0.2">
      <c r="Q7" s="2" t="s">
        <v>21</v>
      </c>
    </row>
    <row r="11" spans="2:17" ht="13.5" thickBot="1" x14ac:dyDescent="0.25"/>
    <row r="12" spans="2:17" ht="23.25" customHeight="1" x14ac:dyDescent="0.2">
      <c r="B12" s="308" t="s">
        <v>70</v>
      </c>
      <c r="C12" s="309"/>
      <c r="D12" s="309"/>
      <c r="E12" s="309"/>
      <c r="F12" s="309"/>
      <c r="G12" s="309"/>
      <c r="H12" s="309"/>
      <c r="I12" s="309"/>
      <c r="J12" s="309"/>
      <c r="K12" s="309"/>
      <c r="L12" s="309"/>
      <c r="M12" s="309"/>
      <c r="N12" s="309"/>
      <c r="O12" s="309"/>
      <c r="P12" s="310"/>
    </row>
    <row r="13" spans="2:17" x14ac:dyDescent="0.2">
      <c r="B13" s="311"/>
      <c r="C13" s="312"/>
      <c r="D13" s="312"/>
      <c r="E13" s="312"/>
      <c r="F13" s="312"/>
      <c r="G13" s="312"/>
      <c r="H13" s="312"/>
      <c r="I13" s="312"/>
      <c r="J13" s="312"/>
      <c r="K13" s="312"/>
      <c r="L13" s="312"/>
      <c r="M13" s="312"/>
      <c r="N13" s="312"/>
      <c r="O13" s="312"/>
      <c r="P13" s="313"/>
    </row>
    <row r="14" spans="2:17" x14ac:dyDescent="0.2">
      <c r="B14" s="311"/>
      <c r="C14" s="312"/>
      <c r="D14" s="312"/>
      <c r="E14" s="312"/>
      <c r="F14" s="312"/>
      <c r="G14" s="312"/>
      <c r="H14" s="312"/>
      <c r="I14" s="312"/>
      <c r="J14" s="312"/>
      <c r="K14" s="312"/>
      <c r="L14" s="312"/>
      <c r="M14" s="312"/>
      <c r="N14" s="312"/>
      <c r="O14" s="312"/>
      <c r="P14" s="313"/>
    </row>
    <row r="15" spans="2:17" x14ac:dyDescent="0.2">
      <c r="B15" s="311"/>
      <c r="C15" s="312"/>
      <c r="D15" s="312"/>
      <c r="E15" s="312"/>
      <c r="F15" s="312"/>
      <c r="G15" s="312"/>
      <c r="H15" s="312"/>
      <c r="I15" s="312"/>
      <c r="J15" s="312"/>
      <c r="K15" s="312"/>
      <c r="L15" s="312"/>
      <c r="M15" s="312"/>
      <c r="N15" s="312"/>
      <c r="O15" s="312"/>
      <c r="P15" s="313"/>
    </row>
    <row r="16" spans="2:17" x14ac:dyDescent="0.2">
      <c r="B16" s="311"/>
      <c r="C16" s="312"/>
      <c r="D16" s="312"/>
      <c r="E16" s="312"/>
      <c r="F16" s="312"/>
      <c r="G16" s="312"/>
      <c r="H16" s="312"/>
      <c r="I16" s="312"/>
      <c r="J16" s="312"/>
      <c r="K16" s="312"/>
      <c r="L16" s="312"/>
      <c r="M16" s="312"/>
      <c r="N16" s="312"/>
      <c r="O16" s="312"/>
      <c r="P16" s="313"/>
    </row>
    <row r="17" spans="2:16" x14ac:dyDescent="0.2">
      <c r="B17" s="311"/>
      <c r="C17" s="312"/>
      <c r="D17" s="312"/>
      <c r="E17" s="312"/>
      <c r="F17" s="312"/>
      <c r="G17" s="312"/>
      <c r="H17" s="312"/>
      <c r="I17" s="312"/>
      <c r="J17" s="312"/>
      <c r="K17" s="312"/>
      <c r="L17" s="312"/>
      <c r="M17" s="312"/>
      <c r="N17" s="312"/>
      <c r="O17" s="312"/>
      <c r="P17" s="313"/>
    </row>
    <row r="18" spans="2:16" x14ac:dyDescent="0.2">
      <c r="B18" s="311"/>
      <c r="C18" s="312"/>
      <c r="D18" s="312"/>
      <c r="E18" s="312"/>
      <c r="F18" s="312"/>
      <c r="G18" s="312"/>
      <c r="H18" s="312"/>
      <c r="I18" s="312"/>
      <c r="J18" s="312"/>
      <c r="K18" s="312"/>
      <c r="L18" s="312"/>
      <c r="M18" s="312"/>
      <c r="N18" s="312"/>
      <c r="O18" s="312"/>
      <c r="P18" s="313"/>
    </row>
    <row r="19" spans="2:16" x14ac:dyDescent="0.2">
      <c r="B19" s="311"/>
      <c r="C19" s="312"/>
      <c r="D19" s="312"/>
      <c r="E19" s="312"/>
      <c r="F19" s="312"/>
      <c r="G19" s="312"/>
      <c r="H19" s="312"/>
      <c r="I19" s="312"/>
      <c r="J19" s="312"/>
      <c r="K19" s="312"/>
      <c r="L19" s="312"/>
      <c r="M19" s="312"/>
      <c r="N19" s="312"/>
      <c r="O19" s="312"/>
      <c r="P19" s="313"/>
    </row>
    <row r="20" spans="2:16" x14ac:dyDescent="0.2">
      <c r="B20" s="311"/>
      <c r="C20" s="312"/>
      <c r="D20" s="312"/>
      <c r="E20" s="312"/>
      <c r="F20" s="312"/>
      <c r="G20" s="312"/>
      <c r="H20" s="312"/>
      <c r="I20" s="312"/>
      <c r="J20" s="312"/>
      <c r="K20" s="312"/>
      <c r="L20" s="312"/>
      <c r="M20" s="312"/>
      <c r="N20" s="312"/>
      <c r="O20" s="312"/>
      <c r="P20" s="313"/>
    </row>
    <row r="21" spans="2:16" ht="13.5" thickBot="1" x14ac:dyDescent="0.25">
      <c r="B21" s="314"/>
      <c r="C21" s="315"/>
      <c r="D21" s="315"/>
      <c r="E21" s="315"/>
      <c r="F21" s="315"/>
      <c r="G21" s="315"/>
      <c r="H21" s="315"/>
      <c r="I21" s="315"/>
      <c r="J21" s="315"/>
      <c r="K21" s="315"/>
      <c r="L21" s="315"/>
      <c r="M21" s="315"/>
      <c r="N21" s="315"/>
      <c r="O21" s="315"/>
      <c r="P21" s="316"/>
    </row>
    <row r="23" spans="2:16" ht="24.75" customHeight="1" x14ac:dyDescent="0.2"/>
    <row r="26" spans="2:16" ht="65.25" customHeight="1" x14ac:dyDescent="0.45">
      <c r="B26" s="317" t="s">
        <v>22</v>
      </c>
      <c r="C26" s="317"/>
      <c r="D26" s="317"/>
      <c r="E26" s="317"/>
      <c r="F26" s="317"/>
      <c r="G26" s="317"/>
      <c r="H26" s="317"/>
      <c r="I26" s="317"/>
      <c r="J26" s="317"/>
      <c r="K26" s="317"/>
      <c r="L26" s="317"/>
      <c r="M26" s="317"/>
      <c r="N26" s="317"/>
      <c r="O26" s="317"/>
      <c r="P26" s="317"/>
    </row>
    <row r="27" spans="2:16" ht="30.75" x14ac:dyDescent="0.45">
      <c r="B27" s="318"/>
      <c r="C27" s="318"/>
      <c r="D27" s="318"/>
      <c r="E27" s="318"/>
      <c r="F27" s="318"/>
      <c r="G27" s="318"/>
      <c r="H27" s="318"/>
      <c r="I27" s="318"/>
      <c r="J27" s="318"/>
      <c r="K27" s="318"/>
      <c r="L27" s="318"/>
      <c r="M27" s="318"/>
      <c r="N27" s="318"/>
      <c r="O27" s="318"/>
      <c r="P27" s="318"/>
    </row>
    <row r="28" spans="2:16" ht="30.75" x14ac:dyDescent="0.45">
      <c r="B28" s="318"/>
      <c r="C28" s="318"/>
      <c r="D28" s="318"/>
      <c r="E28" s="318"/>
      <c r="F28" s="318"/>
      <c r="G28" s="318"/>
      <c r="H28" s="318"/>
      <c r="I28" s="318"/>
      <c r="J28" s="318"/>
      <c r="K28" s="318"/>
      <c r="L28" s="318"/>
      <c r="M28" s="318"/>
      <c r="N28" s="318"/>
      <c r="O28" s="318"/>
      <c r="P28" s="318"/>
    </row>
    <row r="34" spans="14:14" ht="18" x14ac:dyDescent="0.2">
      <c r="N34" s="56" t="s">
        <v>496</v>
      </c>
    </row>
  </sheetData>
  <mergeCells count="4">
    <mergeCell ref="B12:P21"/>
    <mergeCell ref="B26:P26"/>
    <mergeCell ref="B27:P27"/>
    <mergeCell ref="B28:P28"/>
  </mergeCells>
  <pageMargins left="0.19685039370078741" right="0.19685039370078741" top="0.19685039370078741" bottom="0.19685039370078741"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F33C7C-223C-419A-B1F2-41153F223055}">
  <dimension ref="A1:O452"/>
  <sheetViews>
    <sheetView tabSelected="1" view="pageBreakPreview" zoomScale="120" zoomScaleNormal="100" zoomScaleSheetLayoutView="120" workbookViewId="0">
      <pane xSplit="6" ySplit="5" topLeftCell="G6" activePane="bottomRight" state="frozenSplit"/>
      <selection pane="topRight" activeCell="G1" sqref="G1"/>
      <selection pane="bottomLeft" activeCell="A7" sqref="A7"/>
      <selection pane="bottomRight" activeCell="E7" sqref="E7"/>
    </sheetView>
  </sheetViews>
  <sheetFormatPr baseColWidth="10" defaultRowHeight="12.75" x14ac:dyDescent="0.2"/>
  <cols>
    <col min="1" max="1" width="7.140625" customWidth="1"/>
    <col min="2" max="2" width="8" customWidth="1"/>
    <col min="3" max="3" width="58.5703125" customWidth="1"/>
    <col min="4" max="4" width="14.28515625" customWidth="1"/>
    <col min="5" max="5" width="7.140625" style="246" customWidth="1"/>
    <col min="6" max="6" width="10" style="246" customWidth="1"/>
    <col min="7" max="7" width="14" style="246" customWidth="1"/>
    <col min="8" max="8" width="17.7109375" style="246" customWidth="1"/>
    <col min="10" max="10" width="0" hidden="1" customWidth="1"/>
  </cols>
  <sheetData>
    <row r="1" spans="1:11" s="15" customFormat="1" ht="16.5" x14ac:dyDescent="0.2">
      <c r="A1" s="350" t="str">
        <f>ENTETE!B12</f>
        <v>REHABILITATION ET AMELIORATION DES SYSTEMES 
DE TRAITEMENT DE L’AIR DE LA TOUR SEQUOIA 
A PUTEAUX</v>
      </c>
      <c r="B1" s="350"/>
      <c r="C1" s="350"/>
      <c r="D1" s="350"/>
      <c r="E1" s="350"/>
      <c r="F1" s="350"/>
      <c r="G1" s="350"/>
      <c r="H1" s="350"/>
    </row>
    <row r="2" spans="1:11" s="1" customFormat="1" ht="18.75" x14ac:dyDescent="0.2">
      <c r="A2" s="14"/>
      <c r="B2" s="15"/>
      <c r="C2" s="15"/>
      <c r="D2" s="15"/>
      <c r="E2" s="215"/>
      <c r="F2" s="215"/>
      <c r="G2" s="215"/>
      <c r="H2" s="215"/>
      <c r="J2" s="15"/>
    </row>
    <row r="3" spans="1:11" s="1" customFormat="1" ht="18.75" x14ac:dyDescent="0.2">
      <c r="A3" s="57" t="s">
        <v>77</v>
      </c>
      <c r="B3" s="15"/>
      <c r="C3" s="15"/>
      <c r="D3" s="15"/>
      <c r="E3" s="215"/>
      <c r="F3" s="215"/>
      <c r="G3" s="215"/>
      <c r="H3" s="215"/>
      <c r="J3" s="15"/>
    </row>
    <row r="4" spans="1:11" s="224" customFormat="1" ht="22.5" customHeight="1" x14ac:dyDescent="0.2">
      <c r="A4" s="217" t="s">
        <v>23</v>
      </c>
      <c r="B4" s="218"/>
      <c r="C4" s="219" t="s">
        <v>0</v>
      </c>
      <c r="D4" s="218"/>
      <c r="E4" s="220" t="s">
        <v>24</v>
      </c>
      <c r="F4" s="221" t="s">
        <v>25</v>
      </c>
      <c r="G4" s="222" t="s">
        <v>2</v>
      </c>
      <c r="H4" s="223" t="s">
        <v>3</v>
      </c>
      <c r="K4" s="225"/>
    </row>
    <row r="5" spans="1:11" s="13" customFormat="1" ht="4.5" customHeight="1" x14ac:dyDescent="0.2">
      <c r="A5" s="59"/>
      <c r="B5" s="59"/>
      <c r="C5" s="59"/>
      <c r="D5" s="59"/>
      <c r="E5" s="226"/>
      <c r="F5" s="226"/>
      <c r="G5" s="226"/>
      <c r="H5" s="226"/>
    </row>
    <row r="6" spans="1:11" s="8" customFormat="1" ht="22.5" customHeight="1" x14ac:dyDescent="0.2">
      <c r="A6" s="75" t="s">
        <v>78</v>
      </c>
      <c r="B6" s="60"/>
      <c r="C6" s="64" t="s">
        <v>71</v>
      </c>
      <c r="D6" s="60"/>
      <c r="E6" s="227"/>
      <c r="F6" s="227"/>
      <c r="G6" s="228"/>
      <c r="H6" s="229"/>
    </row>
    <row r="7" spans="1:11" s="15" customFormat="1" ht="56.25" customHeight="1" x14ac:dyDescent="0.2">
      <c r="A7" s="61"/>
      <c r="B7" s="74"/>
      <c r="C7" s="329" t="s">
        <v>435</v>
      </c>
      <c r="D7" s="330"/>
      <c r="E7" s="230" t="s">
        <v>5</v>
      </c>
      <c r="F7" s="231"/>
      <c r="G7" s="232"/>
      <c r="H7" s="214">
        <f>F7*G7</f>
        <v>0</v>
      </c>
      <c r="K7" s="62"/>
    </row>
    <row r="8" spans="1:11" s="15" customFormat="1" ht="30.75" customHeight="1" x14ac:dyDescent="0.2">
      <c r="A8" s="61"/>
      <c r="B8" s="61"/>
      <c r="C8" s="329" t="s">
        <v>436</v>
      </c>
      <c r="D8" s="330"/>
      <c r="E8" s="230" t="s">
        <v>5</v>
      </c>
      <c r="F8" s="231"/>
      <c r="G8" s="233"/>
      <c r="H8" s="214">
        <f t="shared" ref="H8:H28" si="0">F8*G8</f>
        <v>0</v>
      </c>
      <c r="J8" s="69">
        <v>2</v>
      </c>
    </row>
    <row r="9" spans="1:11" s="15" customFormat="1" ht="30.75" customHeight="1" x14ac:dyDescent="0.2">
      <c r="A9" s="61"/>
      <c r="B9" s="61"/>
      <c r="C9" s="329" t="s">
        <v>437</v>
      </c>
      <c r="D9" s="330"/>
      <c r="E9" s="230" t="s">
        <v>5</v>
      </c>
      <c r="F9" s="231"/>
      <c r="G9" s="233"/>
      <c r="H9" s="214">
        <f t="shared" si="0"/>
        <v>0</v>
      </c>
      <c r="J9" s="69">
        <v>2</v>
      </c>
    </row>
    <row r="10" spans="1:11" s="15" customFormat="1" ht="51.75" customHeight="1" x14ac:dyDescent="0.2">
      <c r="A10" s="61"/>
      <c r="B10" s="61"/>
      <c r="C10" s="329" t="s">
        <v>480</v>
      </c>
      <c r="D10" s="330"/>
      <c r="E10" s="230" t="s">
        <v>5</v>
      </c>
      <c r="F10" s="231"/>
      <c r="G10" s="233"/>
      <c r="H10" s="214">
        <f t="shared" ref="H10" si="1">F10*G10</f>
        <v>0</v>
      </c>
      <c r="J10" s="69">
        <v>2</v>
      </c>
    </row>
    <row r="11" spans="1:11" s="15" customFormat="1" ht="30.75" customHeight="1" x14ac:dyDescent="0.2">
      <c r="A11" s="61"/>
      <c r="B11" s="61"/>
      <c r="C11" s="329" t="s">
        <v>438</v>
      </c>
      <c r="D11" s="330"/>
      <c r="E11" s="230" t="s">
        <v>5</v>
      </c>
      <c r="F11" s="231"/>
      <c r="G11" s="233"/>
      <c r="H11" s="214">
        <f t="shared" si="0"/>
        <v>0</v>
      </c>
      <c r="J11" s="69">
        <v>2</v>
      </c>
    </row>
    <row r="12" spans="1:11" s="15" customFormat="1" ht="41.25" customHeight="1" x14ac:dyDescent="0.2">
      <c r="A12" s="61"/>
      <c r="B12" s="61"/>
      <c r="C12" s="329" t="s">
        <v>439</v>
      </c>
      <c r="D12" s="330"/>
      <c r="E12" s="230" t="s">
        <v>5</v>
      </c>
      <c r="F12" s="231"/>
      <c r="G12" s="233"/>
      <c r="H12" s="214">
        <f t="shared" si="0"/>
        <v>0</v>
      </c>
      <c r="J12" s="69">
        <v>2</v>
      </c>
    </row>
    <row r="13" spans="1:11" s="15" customFormat="1" ht="33" customHeight="1" x14ac:dyDescent="0.2">
      <c r="A13" s="61"/>
      <c r="B13" s="61"/>
      <c r="C13" s="329" t="s">
        <v>440</v>
      </c>
      <c r="D13" s="330"/>
      <c r="E13" s="230" t="s">
        <v>5</v>
      </c>
      <c r="F13" s="231"/>
      <c r="G13" s="233"/>
      <c r="H13" s="214">
        <f t="shared" si="0"/>
        <v>0</v>
      </c>
      <c r="J13" s="69">
        <v>2</v>
      </c>
    </row>
    <row r="14" spans="1:11" s="15" customFormat="1" ht="66.75" customHeight="1" x14ac:dyDescent="0.2">
      <c r="A14" s="61"/>
      <c r="B14" s="61"/>
      <c r="C14" s="329" t="s">
        <v>441</v>
      </c>
      <c r="D14" s="330"/>
      <c r="E14" s="230" t="s">
        <v>5</v>
      </c>
      <c r="F14" s="231"/>
      <c r="G14" s="233"/>
      <c r="H14" s="214">
        <f t="shared" si="0"/>
        <v>0</v>
      </c>
      <c r="J14" s="69">
        <v>2</v>
      </c>
    </row>
    <row r="15" spans="1:11" s="15" customFormat="1" ht="16.5" customHeight="1" x14ac:dyDescent="0.2">
      <c r="A15" s="150"/>
      <c r="B15" s="73"/>
      <c r="C15" s="359" t="s">
        <v>431</v>
      </c>
      <c r="D15" s="360"/>
      <c r="E15" s="234"/>
      <c r="F15" s="235"/>
      <c r="G15" s="236"/>
      <c r="H15" s="237"/>
    </row>
    <row r="16" spans="1:11" s="15" customFormat="1" ht="66.75" customHeight="1" x14ac:dyDescent="0.2">
      <c r="A16" s="61"/>
      <c r="B16" s="61"/>
      <c r="C16" s="329" t="s">
        <v>442</v>
      </c>
      <c r="D16" s="330"/>
      <c r="E16" s="230" t="s">
        <v>5</v>
      </c>
      <c r="F16" s="231"/>
      <c r="G16" s="233"/>
      <c r="H16" s="214">
        <f t="shared" si="0"/>
        <v>0</v>
      </c>
      <c r="J16" s="69">
        <v>2</v>
      </c>
    </row>
    <row r="17" spans="1:13" s="15" customFormat="1" ht="78" customHeight="1" x14ac:dyDescent="0.2">
      <c r="A17" s="61"/>
      <c r="B17" s="61"/>
      <c r="C17" s="329" t="s">
        <v>432</v>
      </c>
      <c r="D17" s="330"/>
      <c r="E17" s="230" t="s">
        <v>5</v>
      </c>
      <c r="F17" s="231"/>
      <c r="G17" s="233"/>
      <c r="H17" s="214">
        <f t="shared" ref="H17" si="2">F17*G17</f>
        <v>0</v>
      </c>
      <c r="J17" s="69">
        <v>2</v>
      </c>
    </row>
    <row r="18" spans="1:13" s="15" customFormat="1" ht="7.5" customHeight="1" x14ac:dyDescent="0.2">
      <c r="A18" s="150"/>
      <c r="B18" s="73"/>
      <c r="C18" s="345"/>
      <c r="D18" s="346"/>
      <c r="E18" s="234"/>
      <c r="F18" s="235"/>
      <c r="G18" s="236"/>
      <c r="H18" s="238"/>
    </row>
    <row r="19" spans="1:13" s="15" customFormat="1" ht="45" customHeight="1" x14ac:dyDescent="0.2">
      <c r="A19" s="61"/>
      <c r="B19" s="61"/>
      <c r="C19" s="329" t="s">
        <v>433</v>
      </c>
      <c r="D19" s="330"/>
      <c r="E19" s="230" t="s">
        <v>5</v>
      </c>
      <c r="F19" s="231"/>
      <c r="G19" s="233"/>
      <c r="H19" s="214">
        <f t="shared" ref="H19" si="3">F19*G19</f>
        <v>0</v>
      </c>
      <c r="J19" s="69">
        <v>2</v>
      </c>
    </row>
    <row r="20" spans="1:13" s="15" customFormat="1" ht="106.5" customHeight="1" x14ac:dyDescent="0.2">
      <c r="A20" s="61"/>
      <c r="B20" s="61"/>
      <c r="C20" s="329" t="s">
        <v>443</v>
      </c>
      <c r="D20" s="330"/>
      <c r="E20" s="230" t="s">
        <v>5</v>
      </c>
      <c r="F20" s="231"/>
      <c r="G20" s="233"/>
      <c r="H20" s="214">
        <f t="shared" si="0"/>
        <v>0</v>
      </c>
      <c r="I20" s="206">
        <f>(2+7.4)*6+7.2*4+(23.4+1.5+3+3)*4+(2.5+34.75+1.5)*2</f>
        <v>286.3</v>
      </c>
      <c r="J20" s="69">
        <v>2</v>
      </c>
      <c r="K20" s="343" t="s">
        <v>430</v>
      </c>
      <c r="L20" s="344"/>
      <c r="M20" s="207"/>
    </row>
    <row r="21" spans="1:13" s="15" customFormat="1" ht="92.25" customHeight="1" x14ac:dyDescent="0.2">
      <c r="A21" s="61"/>
      <c r="B21" s="61"/>
      <c r="C21" s="329" t="s">
        <v>444</v>
      </c>
      <c r="D21" s="330"/>
      <c r="E21" s="230" t="s">
        <v>5</v>
      </c>
      <c r="F21" s="231"/>
      <c r="G21" s="233"/>
      <c r="H21" s="214">
        <f t="shared" si="0"/>
        <v>0</v>
      </c>
      <c r="J21" s="69">
        <v>2</v>
      </c>
      <c r="K21" s="208"/>
      <c r="L21" s="207"/>
      <c r="M21" s="207"/>
    </row>
    <row r="22" spans="1:13" s="15" customFormat="1" ht="68.25" customHeight="1" x14ac:dyDescent="0.2">
      <c r="A22" s="61"/>
      <c r="B22" s="61"/>
      <c r="C22" s="329" t="s">
        <v>434</v>
      </c>
      <c r="D22" s="330"/>
      <c r="E22" s="230" t="s">
        <v>5</v>
      </c>
      <c r="F22" s="231"/>
      <c r="G22" s="233"/>
      <c r="H22" s="214">
        <f t="shared" si="0"/>
        <v>0</v>
      </c>
      <c r="J22" s="69">
        <v>2</v>
      </c>
    </row>
    <row r="23" spans="1:13" s="15" customFormat="1" ht="68.25" customHeight="1" x14ac:dyDescent="0.2">
      <c r="A23" s="61"/>
      <c r="B23" s="61"/>
      <c r="C23" s="329" t="s">
        <v>445</v>
      </c>
      <c r="D23" s="330"/>
      <c r="E23" s="230" t="s">
        <v>5</v>
      </c>
      <c r="F23" s="231"/>
      <c r="G23" s="233"/>
      <c r="H23" s="214">
        <f t="shared" ref="H23" si="4">F23*G23</f>
        <v>0</v>
      </c>
      <c r="J23" s="69">
        <v>2</v>
      </c>
    </row>
    <row r="24" spans="1:13" s="15" customFormat="1" ht="67.5" customHeight="1" x14ac:dyDescent="0.2">
      <c r="A24" s="61"/>
      <c r="B24" s="61"/>
      <c r="C24" s="336" t="s">
        <v>79</v>
      </c>
      <c r="D24" s="337"/>
      <c r="E24" s="230" t="s">
        <v>5</v>
      </c>
      <c r="F24" s="231"/>
      <c r="G24" s="233"/>
      <c r="H24" s="214">
        <f t="shared" si="0"/>
        <v>0</v>
      </c>
      <c r="J24" s="69">
        <v>2</v>
      </c>
    </row>
    <row r="25" spans="1:13" s="15" customFormat="1" ht="46.5" customHeight="1" x14ac:dyDescent="0.2">
      <c r="A25" s="61"/>
      <c r="B25" s="61"/>
      <c r="C25" s="336" t="s">
        <v>80</v>
      </c>
      <c r="D25" s="337"/>
      <c r="E25" s="230" t="s">
        <v>5</v>
      </c>
      <c r="F25" s="231"/>
      <c r="G25" s="233"/>
      <c r="H25" s="214">
        <f t="shared" si="0"/>
        <v>0</v>
      </c>
      <c r="J25" s="69">
        <v>2</v>
      </c>
    </row>
    <row r="26" spans="1:13" s="15" customFormat="1" ht="54" customHeight="1" x14ac:dyDescent="0.2">
      <c r="A26" s="61"/>
      <c r="B26" s="61"/>
      <c r="C26" s="336" t="s">
        <v>453</v>
      </c>
      <c r="D26" s="337"/>
      <c r="E26" s="230" t="s">
        <v>5</v>
      </c>
      <c r="F26" s="231"/>
      <c r="G26" s="233"/>
      <c r="H26" s="214">
        <f t="shared" ref="H26" si="5">F26*G26</f>
        <v>0</v>
      </c>
      <c r="J26" s="69">
        <v>2</v>
      </c>
    </row>
    <row r="27" spans="1:13" s="215" customFormat="1" ht="68.25" customHeight="1" x14ac:dyDescent="0.2">
      <c r="A27" s="273"/>
      <c r="B27" s="273"/>
      <c r="C27" s="336" t="s">
        <v>454</v>
      </c>
      <c r="D27" s="337"/>
      <c r="E27" s="230" t="s">
        <v>5</v>
      </c>
      <c r="F27" s="231"/>
      <c r="G27" s="233"/>
      <c r="H27" s="214">
        <f t="shared" si="0"/>
        <v>0</v>
      </c>
      <c r="J27" s="274">
        <v>2</v>
      </c>
    </row>
    <row r="28" spans="1:13" s="215" customFormat="1" ht="48" customHeight="1" x14ac:dyDescent="0.2">
      <c r="A28" s="273"/>
      <c r="B28" s="273"/>
      <c r="C28" s="365" t="s">
        <v>132</v>
      </c>
      <c r="D28" s="366"/>
      <c r="E28" s="239" t="s">
        <v>5</v>
      </c>
      <c r="F28" s="240"/>
      <c r="G28" s="241"/>
      <c r="H28" s="242">
        <f t="shared" si="0"/>
        <v>0</v>
      </c>
      <c r="J28" s="274">
        <v>2</v>
      </c>
    </row>
    <row r="29" spans="1:13" s="8" customFormat="1" ht="22.5" customHeight="1" x14ac:dyDescent="0.2">
      <c r="A29" s="147"/>
      <c r="B29" s="72"/>
      <c r="C29" s="148" t="s">
        <v>93</v>
      </c>
      <c r="D29" s="72"/>
      <c r="E29" s="243"/>
      <c r="F29" s="243"/>
      <c r="G29" s="244"/>
      <c r="H29" s="245">
        <f>SUM(H7:H28)</f>
        <v>0</v>
      </c>
    </row>
    <row r="30" spans="1:13" ht="13.5" customHeight="1" x14ac:dyDescent="0.2">
      <c r="C30" s="59"/>
    </row>
    <row r="31" spans="1:13" s="8" customFormat="1" ht="22.5" customHeight="1" x14ac:dyDescent="0.2">
      <c r="A31" s="75" t="s">
        <v>72</v>
      </c>
      <c r="B31" s="60"/>
      <c r="C31" s="64" t="s">
        <v>81</v>
      </c>
      <c r="D31" s="60"/>
      <c r="E31" s="227"/>
      <c r="F31" s="227"/>
      <c r="G31" s="228"/>
      <c r="H31" s="229"/>
    </row>
    <row r="32" spans="1:13" s="8" customFormat="1" ht="22.5" customHeight="1" x14ac:dyDescent="0.2">
      <c r="A32" s="149"/>
      <c r="B32" s="78" t="s">
        <v>82</v>
      </c>
      <c r="C32" s="78" t="s">
        <v>90</v>
      </c>
      <c r="D32" s="66"/>
      <c r="E32" s="247"/>
      <c r="F32" s="247"/>
      <c r="G32" s="248"/>
      <c r="H32" s="249"/>
      <c r="J32" s="8" t="s">
        <v>74</v>
      </c>
      <c r="K32" s="67"/>
    </row>
    <row r="33" spans="1:11" s="15" customFormat="1" ht="55.5" customHeight="1" x14ac:dyDescent="0.2">
      <c r="A33" s="150"/>
      <c r="B33" s="146"/>
      <c r="C33" s="329" t="s">
        <v>446</v>
      </c>
      <c r="D33" s="330"/>
      <c r="E33" s="250" t="s">
        <v>5</v>
      </c>
      <c r="F33" s="251"/>
      <c r="G33" s="232"/>
      <c r="H33" s="214">
        <f t="shared" ref="H33:H42" si="6">F33*G33</f>
        <v>0</v>
      </c>
      <c r="J33" s="68">
        <v>1</v>
      </c>
      <c r="K33" s="62"/>
    </row>
    <row r="34" spans="1:11" s="15" customFormat="1" ht="57.75" customHeight="1" x14ac:dyDescent="0.2">
      <c r="A34" s="150"/>
      <c r="B34" s="146"/>
      <c r="C34" s="329" t="s">
        <v>83</v>
      </c>
      <c r="D34" s="330"/>
      <c r="E34" s="250" t="s">
        <v>5</v>
      </c>
      <c r="F34" s="251"/>
      <c r="G34" s="233"/>
      <c r="H34" s="214">
        <f t="shared" si="6"/>
        <v>0</v>
      </c>
      <c r="J34" s="69">
        <v>2</v>
      </c>
    </row>
    <row r="35" spans="1:11" s="15" customFormat="1" ht="69.75" customHeight="1" x14ac:dyDescent="0.2">
      <c r="A35" s="150"/>
      <c r="B35" s="146"/>
      <c r="C35" s="329" t="s">
        <v>84</v>
      </c>
      <c r="D35" s="330"/>
      <c r="E35" s="250" t="s">
        <v>5</v>
      </c>
      <c r="F35" s="251"/>
      <c r="G35" s="233"/>
      <c r="H35" s="214">
        <f t="shared" si="6"/>
        <v>0</v>
      </c>
      <c r="J35" s="69">
        <v>2</v>
      </c>
    </row>
    <row r="36" spans="1:11" s="15" customFormat="1" ht="43.5" customHeight="1" x14ac:dyDescent="0.2">
      <c r="A36" s="150"/>
      <c r="B36" s="146"/>
      <c r="C36" s="329" t="s">
        <v>85</v>
      </c>
      <c r="D36" s="330"/>
      <c r="E36" s="250" t="s">
        <v>5</v>
      </c>
      <c r="F36" s="251"/>
      <c r="G36" s="232"/>
      <c r="H36" s="214">
        <f t="shared" si="6"/>
        <v>0</v>
      </c>
      <c r="J36" s="69">
        <v>5</v>
      </c>
      <c r="K36" s="62"/>
    </row>
    <row r="37" spans="1:11" s="15" customFormat="1" ht="45" customHeight="1" x14ac:dyDescent="0.2">
      <c r="A37" s="150"/>
      <c r="B37" s="146"/>
      <c r="C37" s="329" t="s">
        <v>447</v>
      </c>
      <c r="D37" s="330"/>
      <c r="E37" s="250" t="s">
        <v>5</v>
      </c>
      <c r="F37" s="251"/>
      <c r="G37" s="232"/>
      <c r="H37" s="214">
        <f t="shared" si="6"/>
        <v>0</v>
      </c>
      <c r="J37" s="69">
        <v>1</v>
      </c>
      <c r="K37" s="62"/>
    </row>
    <row r="38" spans="1:11" s="15" customFormat="1" ht="55.5" customHeight="1" x14ac:dyDescent="0.2">
      <c r="A38" s="150"/>
      <c r="B38" s="146"/>
      <c r="C38" s="329" t="s">
        <v>448</v>
      </c>
      <c r="D38" s="330"/>
      <c r="E38" s="250" t="s">
        <v>5</v>
      </c>
      <c r="F38" s="251"/>
      <c r="G38" s="232"/>
      <c r="H38" s="214">
        <f t="shared" ref="H38" si="7">F38*G38</f>
        <v>0</v>
      </c>
      <c r="J38" s="69">
        <v>1</v>
      </c>
      <c r="K38" s="62"/>
    </row>
    <row r="39" spans="1:11" s="15" customFormat="1" ht="42.75" customHeight="1" x14ac:dyDescent="0.2">
      <c r="A39" s="150"/>
      <c r="B39" s="152"/>
      <c r="C39" s="341" t="s">
        <v>449</v>
      </c>
      <c r="D39" s="342"/>
      <c r="E39" s="211" t="s">
        <v>5</v>
      </c>
      <c r="F39" s="212"/>
      <c r="G39" s="213"/>
      <c r="H39" s="214">
        <f t="shared" ref="H39" si="8">F39*G39</f>
        <v>0</v>
      </c>
      <c r="J39" s="71">
        <v>1</v>
      </c>
    </row>
    <row r="40" spans="1:11" s="15" customFormat="1" ht="31.5" customHeight="1" x14ac:dyDescent="0.2">
      <c r="A40" s="150"/>
      <c r="B40" s="146"/>
      <c r="C40" s="329" t="s">
        <v>86</v>
      </c>
      <c r="D40" s="330"/>
      <c r="E40" s="250" t="s">
        <v>87</v>
      </c>
      <c r="F40" s="251"/>
      <c r="G40" s="233"/>
      <c r="H40" s="214">
        <f t="shared" si="6"/>
        <v>0</v>
      </c>
      <c r="J40" s="69">
        <v>1</v>
      </c>
    </row>
    <row r="41" spans="1:11" s="15" customFormat="1" ht="29.25" customHeight="1" x14ac:dyDescent="0.2">
      <c r="A41" s="150"/>
      <c r="B41" s="146"/>
      <c r="C41" s="329" t="s">
        <v>88</v>
      </c>
      <c r="D41" s="330"/>
      <c r="E41" s="250" t="s">
        <v>5</v>
      </c>
      <c r="F41" s="251"/>
      <c r="G41" s="233"/>
      <c r="H41" s="214">
        <f t="shared" si="6"/>
        <v>0</v>
      </c>
      <c r="J41" s="69">
        <v>2</v>
      </c>
    </row>
    <row r="42" spans="1:11" s="215" customFormat="1" ht="22.5" customHeight="1" x14ac:dyDescent="0.2">
      <c r="A42" s="209"/>
      <c r="B42" s="210"/>
      <c r="C42" s="363" t="s">
        <v>89</v>
      </c>
      <c r="D42" s="364"/>
      <c r="E42" s="211" t="s">
        <v>5</v>
      </c>
      <c r="F42" s="212"/>
      <c r="G42" s="213"/>
      <c r="H42" s="214">
        <f t="shared" si="6"/>
        <v>0</v>
      </c>
      <c r="J42" s="216">
        <v>1</v>
      </c>
    </row>
    <row r="43" spans="1:11" s="8" customFormat="1" ht="22.5" customHeight="1" x14ac:dyDescent="0.2">
      <c r="A43" s="149"/>
      <c r="B43" s="58"/>
      <c r="C43" s="76" t="s">
        <v>94</v>
      </c>
      <c r="D43" s="58"/>
      <c r="E43" s="252"/>
      <c r="F43" s="253"/>
      <c r="G43" s="254"/>
      <c r="H43" s="255">
        <f>SUM(H33:H42)</f>
        <v>0</v>
      </c>
    </row>
    <row r="44" spans="1:11" s="8" customFormat="1" ht="22.5" customHeight="1" x14ac:dyDescent="0.2">
      <c r="A44" s="149"/>
      <c r="B44" s="78" t="s">
        <v>92</v>
      </c>
      <c r="C44" s="78" t="s">
        <v>91</v>
      </c>
      <c r="D44" s="60"/>
      <c r="E44" s="227"/>
      <c r="F44" s="256"/>
      <c r="G44" s="228"/>
      <c r="H44" s="229"/>
    </row>
    <row r="45" spans="1:11" s="15" customFormat="1" ht="28.5" customHeight="1" x14ac:dyDescent="0.2">
      <c r="A45" s="150"/>
      <c r="B45" s="73" t="s">
        <v>463</v>
      </c>
      <c r="C45" s="339" t="s">
        <v>465</v>
      </c>
      <c r="D45" s="340" t="s">
        <v>1</v>
      </c>
      <c r="E45" s="276" t="s">
        <v>464</v>
      </c>
      <c r="F45" s="277"/>
      <c r="G45" s="278"/>
      <c r="H45" s="279"/>
    </row>
    <row r="46" spans="1:11" s="15" customFormat="1" ht="44.25" customHeight="1" x14ac:dyDescent="0.2">
      <c r="A46" s="150"/>
      <c r="B46" s="73"/>
      <c r="C46" s="336" t="s">
        <v>469</v>
      </c>
      <c r="D46" s="338" t="s">
        <v>1</v>
      </c>
      <c r="E46" s="250" t="s">
        <v>5</v>
      </c>
      <c r="F46" s="257"/>
      <c r="G46" s="233"/>
      <c r="H46" s="214">
        <f t="shared" ref="H46" si="9">F46*G46</f>
        <v>0</v>
      </c>
    </row>
    <row r="47" spans="1:11" s="15" customFormat="1" ht="42" customHeight="1" x14ac:dyDescent="0.2">
      <c r="A47" s="150"/>
      <c r="B47" s="73"/>
      <c r="C47" s="336" t="s">
        <v>466</v>
      </c>
      <c r="D47" s="338" t="s">
        <v>1</v>
      </c>
      <c r="E47" s="250" t="s">
        <v>5</v>
      </c>
      <c r="F47" s="257"/>
      <c r="G47" s="233"/>
      <c r="H47" s="214">
        <f t="shared" ref="H47:H48" si="10">F47*G47</f>
        <v>0</v>
      </c>
    </row>
    <row r="48" spans="1:11" s="15" customFormat="1" ht="66" customHeight="1" x14ac:dyDescent="0.2">
      <c r="A48" s="150"/>
      <c r="B48" s="73"/>
      <c r="C48" s="329" t="s">
        <v>467</v>
      </c>
      <c r="D48" s="330" t="s">
        <v>1</v>
      </c>
      <c r="E48" s="250" t="s">
        <v>5</v>
      </c>
      <c r="F48" s="257"/>
      <c r="G48" s="233"/>
      <c r="H48" s="214">
        <f t="shared" si="10"/>
        <v>0</v>
      </c>
    </row>
    <row r="49" spans="1:10" s="15" customFormat="1" ht="42" customHeight="1" x14ac:dyDescent="0.2">
      <c r="A49" s="150"/>
      <c r="B49" s="73" t="s">
        <v>97</v>
      </c>
      <c r="C49" s="329" t="s">
        <v>129</v>
      </c>
      <c r="D49" s="330" t="s">
        <v>1</v>
      </c>
      <c r="E49" s="250" t="s">
        <v>5</v>
      </c>
      <c r="F49" s="257"/>
      <c r="G49" s="233"/>
      <c r="H49" s="214">
        <f t="shared" ref="H49:H67" si="11">F49*G49</f>
        <v>0</v>
      </c>
    </row>
    <row r="50" spans="1:10" s="15" customFormat="1" ht="53.25" customHeight="1" x14ac:dyDescent="0.2">
      <c r="A50" s="150"/>
      <c r="B50" s="152"/>
      <c r="C50" s="341" t="s">
        <v>468</v>
      </c>
      <c r="D50" s="342"/>
      <c r="E50" s="211" t="s">
        <v>5</v>
      </c>
      <c r="F50" s="212"/>
      <c r="G50" s="213"/>
      <c r="H50" s="214">
        <f t="shared" si="11"/>
        <v>0</v>
      </c>
      <c r="J50" s="71">
        <v>1</v>
      </c>
    </row>
    <row r="51" spans="1:10" s="15" customFormat="1" ht="39.75" customHeight="1" x14ac:dyDescent="0.2">
      <c r="A51" s="150"/>
      <c r="B51" s="73"/>
      <c r="C51" s="336" t="s">
        <v>469</v>
      </c>
      <c r="D51" s="338" t="s">
        <v>1</v>
      </c>
      <c r="E51" s="250" t="s">
        <v>5</v>
      </c>
      <c r="F51" s="257"/>
      <c r="G51" s="233"/>
      <c r="H51" s="214">
        <f t="shared" si="11"/>
        <v>0</v>
      </c>
    </row>
    <row r="52" spans="1:10" s="15" customFormat="1" ht="42" customHeight="1" x14ac:dyDescent="0.2">
      <c r="A52" s="150"/>
      <c r="B52" s="73"/>
      <c r="C52" s="336" t="s">
        <v>470</v>
      </c>
      <c r="D52" s="338" t="s">
        <v>1</v>
      </c>
      <c r="E52" s="250" t="s">
        <v>5</v>
      </c>
      <c r="F52" s="257"/>
      <c r="G52" s="233"/>
      <c r="H52" s="214">
        <f t="shared" ref="H52" si="12">F52*G52</f>
        <v>0</v>
      </c>
    </row>
    <row r="53" spans="1:10" s="15" customFormat="1" ht="27" customHeight="1" x14ac:dyDescent="0.2">
      <c r="A53" s="150"/>
      <c r="B53" s="73"/>
      <c r="C53" s="329" t="s">
        <v>128</v>
      </c>
      <c r="D53" s="330" t="s">
        <v>1</v>
      </c>
      <c r="E53" s="250" t="s">
        <v>5</v>
      </c>
      <c r="F53" s="257"/>
      <c r="G53" s="233"/>
      <c r="H53" s="214">
        <f t="shared" si="11"/>
        <v>0</v>
      </c>
    </row>
    <row r="54" spans="1:10" s="15" customFormat="1" ht="11.25" customHeight="1" x14ac:dyDescent="0.2">
      <c r="A54" s="150"/>
      <c r="B54" s="73"/>
      <c r="C54" s="345"/>
      <c r="D54" s="346"/>
      <c r="E54" s="234"/>
      <c r="F54" s="235"/>
      <c r="G54" s="236"/>
      <c r="H54" s="238"/>
    </row>
    <row r="55" spans="1:10" s="15" customFormat="1" ht="54" customHeight="1" x14ac:dyDescent="0.2">
      <c r="A55" s="150"/>
      <c r="B55" s="73" t="s">
        <v>98</v>
      </c>
      <c r="C55" s="329" t="s">
        <v>101</v>
      </c>
      <c r="D55" s="330" t="s">
        <v>1</v>
      </c>
      <c r="E55" s="250" t="s">
        <v>5</v>
      </c>
      <c r="F55" s="257"/>
      <c r="G55" s="233"/>
      <c r="H55" s="214">
        <f t="shared" si="11"/>
        <v>0</v>
      </c>
    </row>
    <row r="56" spans="1:10" s="15" customFormat="1" ht="42.75" customHeight="1" x14ac:dyDescent="0.2">
      <c r="A56" s="150"/>
      <c r="B56" s="152"/>
      <c r="C56" s="341" t="s">
        <v>449</v>
      </c>
      <c r="D56" s="342"/>
      <c r="E56" s="211" t="s">
        <v>5</v>
      </c>
      <c r="F56" s="212"/>
      <c r="G56" s="213"/>
      <c r="H56" s="214">
        <f t="shared" ref="H56:H58" si="13">F56*G56</f>
        <v>0</v>
      </c>
      <c r="J56" s="71">
        <v>1</v>
      </c>
    </row>
    <row r="57" spans="1:10" s="15" customFormat="1" ht="42" customHeight="1" x14ac:dyDescent="0.2">
      <c r="A57" s="150"/>
      <c r="B57" s="73"/>
      <c r="C57" s="336" t="s">
        <v>469</v>
      </c>
      <c r="D57" s="338" t="s">
        <v>1</v>
      </c>
      <c r="E57" s="250" t="s">
        <v>5</v>
      </c>
      <c r="F57" s="257"/>
      <c r="G57" s="233"/>
      <c r="H57" s="214">
        <f t="shared" si="13"/>
        <v>0</v>
      </c>
    </row>
    <row r="58" spans="1:10" s="15" customFormat="1" ht="40.5" customHeight="1" x14ac:dyDescent="0.2">
      <c r="A58" s="150"/>
      <c r="B58" s="73"/>
      <c r="C58" s="336" t="s">
        <v>470</v>
      </c>
      <c r="D58" s="338" t="s">
        <v>1</v>
      </c>
      <c r="E58" s="250" t="s">
        <v>5</v>
      </c>
      <c r="F58" s="257"/>
      <c r="G58" s="233"/>
      <c r="H58" s="214">
        <f t="shared" si="13"/>
        <v>0</v>
      </c>
    </row>
    <row r="59" spans="1:10" s="15" customFormat="1" ht="27" customHeight="1" x14ac:dyDescent="0.2">
      <c r="A59" s="150"/>
      <c r="B59" s="73"/>
      <c r="C59" s="329" t="s">
        <v>128</v>
      </c>
      <c r="D59" s="330" t="s">
        <v>1</v>
      </c>
      <c r="E59" s="250" t="s">
        <v>5</v>
      </c>
      <c r="F59" s="257"/>
      <c r="G59" s="233"/>
      <c r="H59" s="214">
        <f t="shared" si="11"/>
        <v>0</v>
      </c>
    </row>
    <row r="60" spans="1:10" s="15" customFormat="1" ht="11.25" customHeight="1" x14ac:dyDescent="0.2">
      <c r="A60" s="150"/>
      <c r="B60" s="73"/>
      <c r="C60" s="345"/>
      <c r="D60" s="346"/>
      <c r="E60" s="234"/>
      <c r="F60" s="235"/>
      <c r="G60" s="236"/>
      <c r="H60" s="238"/>
    </row>
    <row r="61" spans="1:10" s="15" customFormat="1" ht="40.5" customHeight="1" x14ac:dyDescent="0.2">
      <c r="A61" s="150"/>
      <c r="B61" s="73" t="s">
        <v>99</v>
      </c>
      <c r="C61" s="329" t="s">
        <v>130</v>
      </c>
      <c r="D61" s="330" t="s">
        <v>1</v>
      </c>
      <c r="E61" s="250" t="s">
        <v>5</v>
      </c>
      <c r="F61" s="257"/>
      <c r="G61" s="233"/>
      <c r="H61" s="214">
        <f t="shared" si="11"/>
        <v>0</v>
      </c>
    </row>
    <row r="62" spans="1:10" s="15" customFormat="1" ht="40.5" customHeight="1" x14ac:dyDescent="0.2">
      <c r="A62" s="150"/>
      <c r="B62" s="73"/>
      <c r="C62" s="329" t="s">
        <v>114</v>
      </c>
      <c r="D62" s="330" t="s">
        <v>1</v>
      </c>
      <c r="E62" s="250" t="s">
        <v>5</v>
      </c>
      <c r="F62" s="257"/>
      <c r="G62" s="233"/>
      <c r="H62" s="214">
        <f t="shared" si="11"/>
        <v>0</v>
      </c>
    </row>
    <row r="63" spans="1:10" s="15" customFormat="1" ht="42.75" customHeight="1" x14ac:dyDescent="0.2">
      <c r="A63" s="150"/>
      <c r="B63" s="152"/>
      <c r="C63" s="341" t="s">
        <v>449</v>
      </c>
      <c r="D63" s="342"/>
      <c r="E63" s="211" t="s">
        <v>5</v>
      </c>
      <c r="F63" s="212"/>
      <c r="G63" s="213"/>
      <c r="H63" s="214">
        <f t="shared" si="11"/>
        <v>0</v>
      </c>
      <c r="J63" s="71">
        <v>1</v>
      </c>
    </row>
    <row r="64" spans="1:10" s="15" customFormat="1" ht="40.5" customHeight="1" x14ac:dyDescent="0.2">
      <c r="A64" s="150"/>
      <c r="B64" s="73"/>
      <c r="C64" s="336" t="s">
        <v>470</v>
      </c>
      <c r="D64" s="338" t="s">
        <v>1</v>
      </c>
      <c r="E64" s="250" t="s">
        <v>5</v>
      </c>
      <c r="F64" s="257"/>
      <c r="G64" s="233"/>
      <c r="H64" s="214">
        <f t="shared" si="11"/>
        <v>0</v>
      </c>
    </row>
    <row r="65" spans="1:10" s="15" customFormat="1" ht="27" customHeight="1" x14ac:dyDescent="0.2">
      <c r="A65" s="150"/>
      <c r="B65" s="73"/>
      <c r="C65" s="329" t="s">
        <v>128</v>
      </c>
      <c r="D65" s="330" t="s">
        <v>1</v>
      </c>
      <c r="E65" s="250" t="s">
        <v>5</v>
      </c>
      <c r="F65" s="257"/>
      <c r="G65" s="233"/>
      <c r="H65" s="214">
        <f>F65*G65</f>
        <v>0</v>
      </c>
    </row>
    <row r="66" spans="1:10" s="15" customFormat="1" ht="11.25" customHeight="1" x14ac:dyDescent="0.2">
      <c r="A66" s="150"/>
      <c r="B66" s="73"/>
      <c r="C66" s="345"/>
      <c r="D66" s="346"/>
      <c r="E66" s="234"/>
      <c r="F66" s="235"/>
      <c r="G66" s="236"/>
      <c r="H66" s="238"/>
    </row>
    <row r="67" spans="1:10" s="15" customFormat="1" ht="27.75" customHeight="1" x14ac:dyDescent="0.2">
      <c r="A67" s="150"/>
      <c r="B67" s="73" t="s">
        <v>100</v>
      </c>
      <c r="C67" s="329" t="s">
        <v>96</v>
      </c>
      <c r="D67" s="330"/>
      <c r="E67" s="250" t="s">
        <v>5</v>
      </c>
      <c r="F67" s="251"/>
      <c r="G67" s="233"/>
      <c r="H67" s="214">
        <f t="shared" si="11"/>
        <v>0</v>
      </c>
      <c r="J67" s="69">
        <v>1</v>
      </c>
    </row>
    <row r="68" spans="1:10" s="8" customFormat="1" ht="22.5" customHeight="1" x14ac:dyDescent="0.2">
      <c r="A68" s="149"/>
      <c r="B68" s="58"/>
      <c r="C68" s="76" t="s">
        <v>95</v>
      </c>
      <c r="D68" s="58"/>
      <c r="E68" s="252"/>
      <c r="F68" s="253"/>
      <c r="G68" s="254"/>
      <c r="H68" s="259">
        <f>SUM(H49:H67)</f>
        <v>0</v>
      </c>
    </row>
    <row r="69" spans="1:10" s="8" customFormat="1" ht="22.5" customHeight="1" x14ac:dyDescent="0.2">
      <c r="A69" s="149"/>
      <c r="B69" s="78" t="s">
        <v>73</v>
      </c>
      <c r="C69" s="78" t="s">
        <v>174</v>
      </c>
      <c r="D69" s="60"/>
      <c r="E69" s="227"/>
      <c r="F69" s="256"/>
      <c r="G69" s="228"/>
      <c r="H69" s="229"/>
    </row>
    <row r="70" spans="1:10" s="15" customFormat="1" ht="42" customHeight="1" x14ac:dyDescent="0.2">
      <c r="A70" s="150"/>
      <c r="B70" s="73" t="s">
        <v>103</v>
      </c>
      <c r="C70" s="329" t="s">
        <v>450</v>
      </c>
      <c r="D70" s="330" t="s">
        <v>1</v>
      </c>
      <c r="E70" s="250" t="s">
        <v>5</v>
      </c>
      <c r="F70" s="257"/>
      <c r="G70" s="233"/>
      <c r="H70" s="214">
        <f t="shared" ref="H70:H90" si="14">F70*G70</f>
        <v>0</v>
      </c>
    </row>
    <row r="71" spans="1:10" s="15" customFormat="1" ht="42" customHeight="1" x14ac:dyDescent="0.2">
      <c r="A71" s="150"/>
      <c r="B71" s="73"/>
      <c r="C71" s="329" t="s">
        <v>451</v>
      </c>
      <c r="D71" s="330" t="s">
        <v>1</v>
      </c>
      <c r="E71" s="250" t="s">
        <v>5</v>
      </c>
      <c r="F71" s="257"/>
      <c r="G71" s="233"/>
      <c r="H71" s="214">
        <f t="shared" ref="H71:H72" si="15">F71*G71</f>
        <v>0</v>
      </c>
    </row>
    <row r="72" spans="1:10" s="15" customFormat="1" ht="42.75" customHeight="1" x14ac:dyDescent="0.2">
      <c r="A72" s="150"/>
      <c r="B72" s="152"/>
      <c r="C72" s="341" t="s">
        <v>449</v>
      </c>
      <c r="D72" s="342"/>
      <c r="E72" s="211" t="s">
        <v>5</v>
      </c>
      <c r="F72" s="212"/>
      <c r="G72" s="213"/>
      <c r="H72" s="214">
        <f t="shared" si="15"/>
        <v>0</v>
      </c>
      <c r="J72" s="71">
        <v>1</v>
      </c>
    </row>
    <row r="73" spans="1:10" s="15" customFormat="1" ht="27" customHeight="1" x14ac:dyDescent="0.2">
      <c r="A73" s="150"/>
      <c r="B73" s="73"/>
      <c r="C73" s="329" t="s">
        <v>115</v>
      </c>
      <c r="D73" s="330" t="s">
        <v>1</v>
      </c>
      <c r="E73" s="250" t="s">
        <v>5</v>
      </c>
      <c r="F73" s="257"/>
      <c r="G73" s="233"/>
      <c r="H73" s="214">
        <f t="shared" si="14"/>
        <v>0</v>
      </c>
    </row>
    <row r="74" spans="1:10" s="15" customFormat="1" ht="7.5" customHeight="1" x14ac:dyDescent="0.2">
      <c r="A74" s="150"/>
      <c r="B74" s="73"/>
      <c r="C74" s="345"/>
      <c r="D74" s="346"/>
      <c r="E74" s="234"/>
      <c r="F74" s="235"/>
      <c r="G74" s="236"/>
      <c r="H74" s="238"/>
    </row>
    <row r="75" spans="1:10" s="15" customFormat="1" ht="42" customHeight="1" x14ac:dyDescent="0.2">
      <c r="A75" s="150"/>
      <c r="B75" s="73" t="s">
        <v>104</v>
      </c>
      <c r="C75" s="329" t="s">
        <v>105</v>
      </c>
      <c r="D75" s="330" t="s">
        <v>1</v>
      </c>
      <c r="E75" s="250" t="s">
        <v>5</v>
      </c>
      <c r="F75" s="257"/>
      <c r="G75" s="233"/>
      <c r="H75" s="214">
        <f t="shared" si="14"/>
        <v>0</v>
      </c>
    </row>
    <row r="76" spans="1:10" s="15" customFormat="1" ht="40.5" customHeight="1" x14ac:dyDescent="0.2">
      <c r="A76" s="150"/>
      <c r="B76" s="73"/>
      <c r="C76" s="329" t="s">
        <v>116</v>
      </c>
      <c r="D76" s="330" t="s">
        <v>1</v>
      </c>
      <c r="E76" s="250" t="s">
        <v>5</v>
      </c>
      <c r="F76" s="257"/>
      <c r="G76" s="233"/>
      <c r="H76" s="214">
        <f t="shared" si="14"/>
        <v>0</v>
      </c>
    </row>
    <row r="77" spans="1:10" s="15" customFormat="1" ht="42.75" customHeight="1" x14ac:dyDescent="0.2">
      <c r="A77" s="150"/>
      <c r="B77" s="73"/>
      <c r="C77" s="336" t="s">
        <v>472</v>
      </c>
      <c r="D77" s="338" t="s">
        <v>1</v>
      </c>
      <c r="E77" s="250" t="s">
        <v>5</v>
      </c>
      <c r="F77" s="257"/>
      <c r="G77" s="233"/>
      <c r="H77" s="214">
        <f t="shared" si="14"/>
        <v>0</v>
      </c>
    </row>
    <row r="78" spans="1:10" s="15" customFormat="1" ht="42.75" customHeight="1" x14ac:dyDescent="0.2">
      <c r="A78" s="150"/>
      <c r="B78" s="152"/>
      <c r="C78" s="341" t="s">
        <v>449</v>
      </c>
      <c r="D78" s="342"/>
      <c r="E78" s="211" t="s">
        <v>5</v>
      </c>
      <c r="F78" s="212"/>
      <c r="G78" s="213"/>
      <c r="H78" s="214">
        <f t="shared" si="14"/>
        <v>0</v>
      </c>
      <c r="J78" s="71">
        <v>1</v>
      </c>
    </row>
    <row r="79" spans="1:10" s="15" customFormat="1" ht="27" customHeight="1" x14ac:dyDescent="0.2">
      <c r="A79" s="150"/>
      <c r="B79" s="73"/>
      <c r="C79" s="329" t="s">
        <v>115</v>
      </c>
      <c r="D79" s="330" t="s">
        <v>1</v>
      </c>
      <c r="E79" s="250" t="s">
        <v>5</v>
      </c>
      <c r="F79" s="257"/>
      <c r="G79" s="233"/>
      <c r="H79" s="214">
        <f t="shared" si="14"/>
        <v>0</v>
      </c>
    </row>
    <row r="80" spans="1:10" s="15" customFormat="1" ht="11.25" customHeight="1" x14ac:dyDescent="0.2">
      <c r="A80" s="150"/>
      <c r="B80" s="73"/>
      <c r="C80" s="345"/>
      <c r="D80" s="346"/>
      <c r="E80" s="234"/>
      <c r="F80" s="235"/>
      <c r="G80" s="236"/>
      <c r="H80" s="238"/>
    </row>
    <row r="81" spans="1:10" s="15" customFormat="1" ht="55.5" customHeight="1" x14ac:dyDescent="0.2">
      <c r="A81" s="150"/>
      <c r="B81" s="73" t="s">
        <v>118</v>
      </c>
      <c r="C81" s="329" t="s">
        <v>452</v>
      </c>
      <c r="D81" s="330" t="s">
        <v>1</v>
      </c>
      <c r="E81" s="250" t="s">
        <v>5</v>
      </c>
      <c r="F81" s="257"/>
      <c r="G81" s="233"/>
      <c r="H81" s="214">
        <f t="shared" si="14"/>
        <v>0</v>
      </c>
    </row>
    <row r="82" spans="1:10" s="15" customFormat="1" ht="42" customHeight="1" x14ac:dyDescent="0.2">
      <c r="A82" s="150"/>
      <c r="B82" s="73"/>
      <c r="C82" s="329" t="s">
        <v>451</v>
      </c>
      <c r="D82" s="330" t="s">
        <v>1</v>
      </c>
      <c r="E82" s="250" t="s">
        <v>5</v>
      </c>
      <c r="F82" s="257"/>
      <c r="G82" s="233"/>
      <c r="H82" s="214">
        <f t="shared" si="14"/>
        <v>0</v>
      </c>
    </row>
    <row r="83" spans="1:10" s="15" customFormat="1" ht="42.75" customHeight="1" x14ac:dyDescent="0.2">
      <c r="A83" s="150"/>
      <c r="B83" s="152"/>
      <c r="C83" s="341" t="s">
        <v>449</v>
      </c>
      <c r="D83" s="342"/>
      <c r="E83" s="211" t="s">
        <v>5</v>
      </c>
      <c r="F83" s="212"/>
      <c r="G83" s="213"/>
      <c r="H83" s="214">
        <f t="shared" ref="H83" si="16">F83*G83</f>
        <v>0</v>
      </c>
      <c r="J83" s="71">
        <v>1</v>
      </c>
    </row>
    <row r="84" spans="1:10" s="15" customFormat="1" ht="31.5" customHeight="1" x14ac:dyDescent="0.2">
      <c r="A84" s="150"/>
      <c r="B84" s="73"/>
      <c r="C84" s="329" t="s">
        <v>115</v>
      </c>
      <c r="D84" s="330" t="s">
        <v>1</v>
      </c>
      <c r="E84" s="250" t="s">
        <v>5</v>
      </c>
      <c r="F84" s="257"/>
      <c r="G84" s="233"/>
      <c r="H84" s="214">
        <f t="shared" si="14"/>
        <v>0</v>
      </c>
    </row>
    <row r="85" spans="1:10" s="15" customFormat="1" ht="40.5" customHeight="1" x14ac:dyDescent="0.2">
      <c r="A85" s="150"/>
      <c r="B85" s="73"/>
      <c r="C85" s="329" t="s">
        <v>113</v>
      </c>
      <c r="D85" s="330" t="s">
        <v>1</v>
      </c>
      <c r="E85" s="250" t="s">
        <v>5</v>
      </c>
      <c r="F85" s="257"/>
      <c r="G85" s="233"/>
      <c r="H85" s="214">
        <f t="shared" si="14"/>
        <v>0</v>
      </c>
    </row>
    <row r="86" spans="1:10" s="15" customFormat="1" ht="11.25" customHeight="1" x14ac:dyDescent="0.2">
      <c r="A86" s="150"/>
      <c r="B86" s="73"/>
      <c r="C86" s="345"/>
      <c r="D86" s="346"/>
      <c r="E86" s="234"/>
      <c r="F86" s="235"/>
      <c r="G86" s="236"/>
      <c r="H86" s="238"/>
    </row>
    <row r="87" spans="1:10" s="15" customFormat="1" ht="42" customHeight="1" x14ac:dyDescent="0.2">
      <c r="A87" s="150"/>
      <c r="B87" s="73" t="s">
        <v>117</v>
      </c>
      <c r="C87" s="329" t="s">
        <v>119</v>
      </c>
      <c r="D87" s="330" t="s">
        <v>1</v>
      </c>
      <c r="E87" s="250" t="s">
        <v>5</v>
      </c>
      <c r="F87" s="257"/>
      <c r="G87" s="233"/>
      <c r="H87" s="214">
        <f t="shared" si="14"/>
        <v>0</v>
      </c>
    </row>
    <row r="88" spans="1:10" s="15" customFormat="1" ht="11.25" customHeight="1" x14ac:dyDescent="0.2">
      <c r="A88" s="150"/>
      <c r="B88" s="73"/>
      <c r="C88" s="345"/>
      <c r="D88" s="346"/>
      <c r="E88" s="234"/>
      <c r="F88" s="235"/>
      <c r="G88" s="236"/>
      <c r="H88" s="238"/>
    </row>
    <row r="89" spans="1:10" s="15" customFormat="1" ht="53.25" customHeight="1" x14ac:dyDescent="0.2">
      <c r="A89" s="150"/>
      <c r="B89" s="73" t="s">
        <v>120</v>
      </c>
      <c r="C89" s="329" t="s">
        <v>121</v>
      </c>
      <c r="D89" s="330" t="s">
        <v>1</v>
      </c>
      <c r="E89" s="250" t="s">
        <v>5</v>
      </c>
      <c r="F89" s="257"/>
      <c r="G89" s="233"/>
      <c r="H89" s="214">
        <f t="shared" si="14"/>
        <v>0</v>
      </c>
    </row>
    <row r="90" spans="1:10" s="15" customFormat="1" ht="80.25" customHeight="1" x14ac:dyDescent="0.2">
      <c r="A90" s="150"/>
      <c r="B90" s="73"/>
      <c r="C90" s="329" t="s">
        <v>122</v>
      </c>
      <c r="D90" s="330" t="s">
        <v>1</v>
      </c>
      <c r="E90" s="250" t="s">
        <v>5</v>
      </c>
      <c r="F90" s="257"/>
      <c r="G90" s="233"/>
      <c r="H90" s="214">
        <f t="shared" si="14"/>
        <v>0</v>
      </c>
    </row>
    <row r="91" spans="1:10" s="8" customFormat="1" ht="22.5" customHeight="1" x14ac:dyDescent="0.2">
      <c r="A91" s="149"/>
      <c r="B91" s="58"/>
      <c r="C91" s="76" t="s">
        <v>123</v>
      </c>
      <c r="D91" s="58"/>
      <c r="E91" s="252"/>
      <c r="F91" s="253"/>
      <c r="G91" s="254"/>
      <c r="H91" s="259">
        <f>SUM(H76:H90)</f>
        <v>0</v>
      </c>
    </row>
    <row r="92" spans="1:10" s="8" customFormat="1" ht="22.5" customHeight="1" x14ac:dyDescent="0.2">
      <c r="A92" s="149"/>
      <c r="B92" s="78" t="s">
        <v>124</v>
      </c>
      <c r="C92" s="78" t="s">
        <v>125</v>
      </c>
      <c r="D92" s="60"/>
      <c r="E92" s="227"/>
      <c r="F92" s="256"/>
      <c r="G92" s="228"/>
      <c r="H92" s="229"/>
    </row>
    <row r="93" spans="1:10" s="15" customFormat="1" ht="43.5" customHeight="1" x14ac:dyDescent="0.2">
      <c r="A93" s="150"/>
      <c r="B93" s="73" t="s">
        <v>463</v>
      </c>
      <c r="C93" s="336" t="s">
        <v>470</v>
      </c>
      <c r="D93" s="338" t="s">
        <v>1</v>
      </c>
      <c r="E93" s="250" t="s">
        <v>5</v>
      </c>
      <c r="F93" s="257"/>
      <c r="G93" s="233"/>
      <c r="H93" s="214">
        <f t="shared" ref="H93" si="17">F93*G93</f>
        <v>0</v>
      </c>
    </row>
    <row r="94" spans="1:10" s="15" customFormat="1" ht="42" customHeight="1" x14ac:dyDescent="0.2">
      <c r="A94" s="150"/>
      <c r="B94" s="73" t="s">
        <v>126</v>
      </c>
      <c r="C94" s="329" t="s">
        <v>127</v>
      </c>
      <c r="D94" s="330" t="s">
        <v>1</v>
      </c>
      <c r="E94" s="250" t="s">
        <v>5</v>
      </c>
      <c r="F94" s="257"/>
      <c r="G94" s="233"/>
      <c r="H94" s="214">
        <f t="shared" ref="H94:H112" si="18">F94*G94</f>
        <v>0</v>
      </c>
    </row>
    <row r="95" spans="1:10" s="15" customFormat="1" ht="42.75" customHeight="1" x14ac:dyDescent="0.2">
      <c r="A95" s="150"/>
      <c r="B95" s="152"/>
      <c r="C95" s="341" t="s">
        <v>449</v>
      </c>
      <c r="D95" s="342"/>
      <c r="E95" s="211" t="s">
        <v>5</v>
      </c>
      <c r="F95" s="212"/>
      <c r="G95" s="213"/>
      <c r="H95" s="214">
        <f t="shared" si="18"/>
        <v>0</v>
      </c>
      <c r="J95" s="71">
        <v>1</v>
      </c>
    </row>
    <row r="96" spans="1:10" s="15" customFormat="1" ht="27" customHeight="1" x14ac:dyDescent="0.2">
      <c r="A96" s="150"/>
      <c r="B96" s="73"/>
      <c r="C96" s="329" t="s">
        <v>128</v>
      </c>
      <c r="D96" s="330" t="s">
        <v>1</v>
      </c>
      <c r="E96" s="250" t="s">
        <v>5</v>
      </c>
      <c r="F96" s="257"/>
      <c r="G96" s="233"/>
      <c r="H96" s="214">
        <f t="shared" si="18"/>
        <v>0</v>
      </c>
    </row>
    <row r="97" spans="1:10" s="15" customFormat="1" ht="51.75" customHeight="1" x14ac:dyDescent="0.2">
      <c r="A97" s="150"/>
      <c r="B97" s="73"/>
      <c r="C97" s="329" t="s">
        <v>131</v>
      </c>
      <c r="D97" s="330" t="s">
        <v>1</v>
      </c>
      <c r="E97" s="250" t="s">
        <v>5</v>
      </c>
      <c r="F97" s="257"/>
      <c r="G97" s="233"/>
      <c r="H97" s="214">
        <f t="shared" si="18"/>
        <v>0</v>
      </c>
    </row>
    <row r="98" spans="1:10" s="15" customFormat="1" ht="6.75" customHeight="1" x14ac:dyDescent="0.2">
      <c r="A98" s="150"/>
      <c r="B98" s="73"/>
      <c r="C98" s="345"/>
      <c r="D98" s="346"/>
      <c r="E98" s="234"/>
      <c r="F98" s="235"/>
      <c r="G98" s="236"/>
      <c r="H98" s="238"/>
    </row>
    <row r="99" spans="1:10" s="15" customFormat="1" ht="30" customHeight="1" x14ac:dyDescent="0.2">
      <c r="A99" s="150"/>
      <c r="B99" s="73" t="s">
        <v>133</v>
      </c>
      <c r="C99" s="329" t="s">
        <v>134</v>
      </c>
      <c r="D99" s="330" t="s">
        <v>1</v>
      </c>
      <c r="E99" s="250" t="s">
        <v>5</v>
      </c>
      <c r="F99" s="257"/>
      <c r="G99" s="233"/>
      <c r="H99" s="214">
        <f t="shared" si="18"/>
        <v>0</v>
      </c>
    </row>
    <row r="100" spans="1:10" s="15" customFormat="1" ht="6" customHeight="1" x14ac:dyDescent="0.2">
      <c r="A100" s="150"/>
      <c r="B100" s="73"/>
      <c r="C100" s="345"/>
      <c r="D100" s="346"/>
      <c r="E100" s="234"/>
      <c r="F100" s="235"/>
      <c r="G100" s="236"/>
      <c r="H100" s="238"/>
    </row>
    <row r="101" spans="1:10" s="15" customFormat="1" ht="27.75" customHeight="1" x14ac:dyDescent="0.2">
      <c r="A101" s="150"/>
      <c r="B101" s="73" t="s">
        <v>135</v>
      </c>
      <c r="C101" s="329" t="s">
        <v>136</v>
      </c>
      <c r="D101" s="330"/>
      <c r="E101" s="250" t="s">
        <v>5</v>
      </c>
      <c r="F101" s="251"/>
      <c r="G101" s="233"/>
      <c r="H101" s="214">
        <f t="shared" si="18"/>
        <v>0</v>
      </c>
      <c r="J101" s="69">
        <v>1</v>
      </c>
    </row>
    <row r="102" spans="1:10" s="15" customFormat="1" ht="27.75" customHeight="1" x14ac:dyDescent="0.2">
      <c r="A102" s="150"/>
      <c r="B102" s="73"/>
      <c r="C102" s="329" t="s">
        <v>102</v>
      </c>
      <c r="D102" s="330"/>
      <c r="E102" s="250" t="s">
        <v>5</v>
      </c>
      <c r="F102" s="251"/>
      <c r="G102" s="258"/>
      <c r="H102" s="214">
        <f t="shared" si="18"/>
        <v>0</v>
      </c>
    </row>
    <row r="103" spans="1:10" s="15" customFormat="1" ht="6" customHeight="1" x14ac:dyDescent="0.2">
      <c r="A103" s="150"/>
      <c r="B103" s="73"/>
      <c r="C103" s="345"/>
      <c r="D103" s="346"/>
      <c r="E103" s="234"/>
      <c r="F103" s="235"/>
      <c r="G103" s="236"/>
      <c r="H103" s="238"/>
    </row>
    <row r="104" spans="1:10" s="15" customFormat="1" ht="43.5" customHeight="1" x14ac:dyDescent="0.2">
      <c r="A104" s="150"/>
      <c r="B104" s="73" t="s">
        <v>137</v>
      </c>
      <c r="C104" s="329" t="s">
        <v>138</v>
      </c>
      <c r="D104" s="330"/>
      <c r="E104" s="250" t="s">
        <v>75</v>
      </c>
      <c r="F104" s="251"/>
      <c r="G104" s="233"/>
      <c r="H104" s="214">
        <f t="shared" si="18"/>
        <v>0</v>
      </c>
      <c r="J104" s="69">
        <v>1</v>
      </c>
    </row>
    <row r="105" spans="1:10" s="15" customFormat="1" ht="42.75" customHeight="1" x14ac:dyDescent="0.2">
      <c r="A105" s="150"/>
      <c r="B105" s="73"/>
      <c r="C105" s="329" t="s">
        <v>139</v>
      </c>
      <c r="D105" s="330"/>
      <c r="E105" s="250" t="s">
        <v>75</v>
      </c>
      <c r="F105" s="251"/>
      <c r="G105" s="258"/>
      <c r="H105" s="214">
        <f t="shared" si="18"/>
        <v>0</v>
      </c>
    </row>
    <row r="106" spans="1:10" s="15" customFormat="1" ht="27.75" customHeight="1" x14ac:dyDescent="0.2">
      <c r="A106" s="150"/>
      <c r="B106" s="73"/>
      <c r="C106" s="359" t="s">
        <v>140</v>
      </c>
      <c r="D106" s="360"/>
      <c r="E106" s="234"/>
      <c r="F106" s="235"/>
      <c r="G106" s="236"/>
      <c r="H106" s="237"/>
    </row>
    <row r="107" spans="1:10" s="15" customFormat="1" ht="30" customHeight="1" x14ac:dyDescent="0.2">
      <c r="A107" s="150"/>
      <c r="B107" s="73"/>
      <c r="C107" s="329" t="s">
        <v>141</v>
      </c>
      <c r="D107" s="330"/>
      <c r="E107" s="250" t="s">
        <v>75</v>
      </c>
      <c r="F107" s="251"/>
      <c r="G107" s="258"/>
      <c r="H107" s="214">
        <f t="shared" si="18"/>
        <v>0</v>
      </c>
    </row>
    <row r="108" spans="1:10" s="15" customFormat="1" ht="30" customHeight="1" x14ac:dyDescent="0.2">
      <c r="A108" s="150"/>
      <c r="B108" s="73"/>
      <c r="C108" s="329" t="s">
        <v>411</v>
      </c>
      <c r="D108" s="330"/>
      <c r="E108" s="250" t="s">
        <v>75</v>
      </c>
      <c r="F108" s="251"/>
      <c r="G108" s="258"/>
      <c r="H108" s="214">
        <f t="shared" si="18"/>
        <v>0</v>
      </c>
    </row>
    <row r="109" spans="1:10" s="15" customFormat="1" ht="6" customHeight="1" x14ac:dyDescent="0.2">
      <c r="A109" s="150"/>
      <c r="B109" s="73"/>
      <c r="C109" s="345"/>
      <c r="D109" s="346"/>
      <c r="E109" s="234"/>
      <c r="F109" s="235"/>
      <c r="G109" s="236"/>
      <c r="H109" s="238"/>
    </row>
    <row r="110" spans="1:10" s="15" customFormat="1" ht="65.25" customHeight="1" x14ac:dyDescent="0.2">
      <c r="A110" s="150"/>
      <c r="B110" s="73"/>
      <c r="C110" s="329" t="s">
        <v>142</v>
      </c>
      <c r="D110" s="330"/>
      <c r="E110" s="250" t="s">
        <v>75</v>
      </c>
      <c r="F110" s="251"/>
      <c r="G110" s="258"/>
      <c r="H110" s="214">
        <f t="shared" si="18"/>
        <v>0</v>
      </c>
    </row>
    <row r="111" spans="1:10" s="15" customFormat="1" ht="66" customHeight="1" x14ac:dyDescent="0.2">
      <c r="A111" s="150"/>
      <c r="B111" s="73"/>
      <c r="C111" s="329" t="s">
        <v>143</v>
      </c>
      <c r="D111" s="330"/>
      <c r="E111" s="250" t="s">
        <v>75</v>
      </c>
      <c r="F111" s="251"/>
      <c r="G111" s="258"/>
      <c r="H111" s="214">
        <f t="shared" si="18"/>
        <v>0</v>
      </c>
    </row>
    <row r="112" spans="1:10" s="15" customFormat="1" ht="45.75" customHeight="1" x14ac:dyDescent="0.2">
      <c r="A112" s="150"/>
      <c r="B112" s="73"/>
      <c r="C112" s="329" t="s">
        <v>144</v>
      </c>
      <c r="D112" s="330"/>
      <c r="E112" s="250" t="s">
        <v>75</v>
      </c>
      <c r="F112" s="251"/>
      <c r="G112" s="258"/>
      <c r="H112" s="214">
        <f t="shared" si="18"/>
        <v>0</v>
      </c>
    </row>
    <row r="113" spans="1:10" s="15" customFormat="1" ht="27.75" customHeight="1" x14ac:dyDescent="0.2">
      <c r="A113" s="150"/>
      <c r="B113" s="73" t="s">
        <v>417</v>
      </c>
      <c r="C113" s="329" t="s">
        <v>418</v>
      </c>
      <c r="D113" s="330"/>
      <c r="E113" s="250" t="s">
        <v>75</v>
      </c>
      <c r="F113" s="251"/>
      <c r="G113" s="233"/>
      <c r="H113" s="214">
        <f t="shared" ref="H113:H114" si="19">F113*G113</f>
        <v>0</v>
      </c>
      <c r="J113" s="69">
        <v>1</v>
      </c>
    </row>
    <row r="114" spans="1:10" s="15" customFormat="1" ht="22.5" customHeight="1" x14ac:dyDescent="0.2">
      <c r="A114" s="150"/>
      <c r="B114" s="73"/>
      <c r="C114" s="329" t="s">
        <v>419</v>
      </c>
      <c r="D114" s="330"/>
      <c r="E114" s="250" t="s">
        <v>75</v>
      </c>
      <c r="F114" s="251"/>
      <c r="G114" s="258"/>
      <c r="H114" s="214">
        <f t="shared" si="19"/>
        <v>0</v>
      </c>
    </row>
    <row r="115" spans="1:10" s="8" customFormat="1" ht="22.5" customHeight="1" x14ac:dyDescent="0.2">
      <c r="A115" s="149"/>
      <c r="B115" s="58"/>
      <c r="C115" s="76" t="s">
        <v>175</v>
      </c>
      <c r="D115" s="58"/>
      <c r="E115" s="252"/>
      <c r="F115" s="253"/>
      <c r="G115" s="254"/>
      <c r="H115" s="259">
        <f>SUM(H94:H112)</f>
        <v>0</v>
      </c>
    </row>
    <row r="116" spans="1:10" s="8" customFormat="1" ht="22.5" customHeight="1" x14ac:dyDescent="0.2">
      <c r="A116" s="149"/>
      <c r="B116" s="78" t="s">
        <v>145</v>
      </c>
      <c r="C116" s="78" t="s">
        <v>146</v>
      </c>
      <c r="D116" s="60"/>
      <c r="E116" s="227"/>
      <c r="F116" s="256"/>
      <c r="G116" s="228"/>
      <c r="H116" s="229"/>
    </row>
    <row r="117" spans="1:10" s="15" customFormat="1" ht="40.5" customHeight="1" x14ac:dyDescent="0.2">
      <c r="A117" s="150"/>
      <c r="B117" s="73" t="s">
        <v>461</v>
      </c>
      <c r="C117" s="336" t="s">
        <v>470</v>
      </c>
      <c r="D117" s="338" t="s">
        <v>1</v>
      </c>
      <c r="E117" s="250" t="s">
        <v>5</v>
      </c>
      <c r="F117" s="257"/>
      <c r="G117" s="233"/>
      <c r="H117" s="214">
        <f t="shared" ref="H117" si="20">F117*G117</f>
        <v>0</v>
      </c>
    </row>
    <row r="118" spans="1:10" s="15" customFormat="1" ht="42" customHeight="1" x14ac:dyDescent="0.2">
      <c r="A118" s="150"/>
      <c r="B118" s="73" t="s">
        <v>149</v>
      </c>
      <c r="C118" s="329" t="s">
        <v>147</v>
      </c>
      <c r="D118" s="331" t="s">
        <v>1</v>
      </c>
      <c r="E118" s="250" t="s">
        <v>5</v>
      </c>
      <c r="F118" s="257"/>
      <c r="G118" s="233"/>
      <c r="H118" s="214">
        <f t="shared" ref="H118:H128" si="21">F118*G118</f>
        <v>0</v>
      </c>
    </row>
    <row r="119" spans="1:10" s="15" customFormat="1" ht="42.75" customHeight="1" x14ac:dyDescent="0.2">
      <c r="A119" s="150"/>
      <c r="B119" s="152"/>
      <c r="C119" s="341" t="s">
        <v>449</v>
      </c>
      <c r="D119" s="342"/>
      <c r="E119" s="211" t="s">
        <v>5</v>
      </c>
      <c r="F119" s="212"/>
      <c r="G119" s="213"/>
      <c r="H119" s="214">
        <f t="shared" si="21"/>
        <v>0</v>
      </c>
      <c r="J119" s="71">
        <v>1</v>
      </c>
    </row>
    <row r="120" spans="1:10" s="15" customFormat="1" ht="27" customHeight="1" x14ac:dyDescent="0.2">
      <c r="A120" s="150"/>
      <c r="B120" s="73"/>
      <c r="C120" s="329" t="s">
        <v>128</v>
      </c>
      <c r="D120" s="330" t="s">
        <v>1</v>
      </c>
      <c r="E120" s="250" t="s">
        <v>5</v>
      </c>
      <c r="F120" s="257"/>
      <c r="G120" s="233"/>
      <c r="H120" s="214">
        <f t="shared" si="21"/>
        <v>0</v>
      </c>
    </row>
    <row r="121" spans="1:10" s="15" customFormat="1" ht="51.75" customHeight="1" x14ac:dyDescent="0.2">
      <c r="A121" s="150"/>
      <c r="B121" s="73"/>
      <c r="C121" s="329" t="s">
        <v>131</v>
      </c>
      <c r="D121" s="330" t="s">
        <v>1</v>
      </c>
      <c r="E121" s="250" t="s">
        <v>5</v>
      </c>
      <c r="F121" s="257"/>
      <c r="G121" s="233"/>
      <c r="H121" s="214">
        <f t="shared" si="21"/>
        <v>0</v>
      </c>
    </row>
    <row r="122" spans="1:10" s="15" customFormat="1" ht="6.75" customHeight="1" x14ac:dyDescent="0.2">
      <c r="A122" s="150"/>
      <c r="B122" s="73"/>
      <c r="C122" s="345"/>
      <c r="D122" s="346"/>
      <c r="E122" s="234"/>
      <c r="F122" s="235"/>
      <c r="G122" s="236"/>
      <c r="H122" s="238"/>
    </row>
    <row r="123" spans="1:10" s="15" customFormat="1" ht="18.75" customHeight="1" x14ac:dyDescent="0.2">
      <c r="A123" s="150"/>
      <c r="B123" s="73" t="s">
        <v>148</v>
      </c>
      <c r="C123" s="329" t="s">
        <v>151</v>
      </c>
      <c r="D123" s="330" t="s">
        <v>1</v>
      </c>
      <c r="E123" s="250" t="s">
        <v>5</v>
      </c>
      <c r="F123" s="257"/>
      <c r="G123" s="233"/>
      <c r="H123" s="214">
        <f t="shared" si="21"/>
        <v>0</v>
      </c>
    </row>
    <row r="124" spans="1:10" s="15" customFormat="1" ht="6.75" customHeight="1" x14ac:dyDescent="0.2">
      <c r="A124" s="150"/>
      <c r="B124" s="73"/>
      <c r="C124" s="345"/>
      <c r="D124" s="346"/>
      <c r="E124" s="234"/>
      <c r="F124" s="235"/>
      <c r="G124" s="236"/>
      <c r="H124" s="238"/>
    </row>
    <row r="125" spans="1:10" s="15" customFormat="1" ht="30.75" customHeight="1" x14ac:dyDescent="0.2">
      <c r="A125" s="150"/>
      <c r="B125" s="73" t="s">
        <v>150</v>
      </c>
      <c r="C125" s="329" t="s">
        <v>152</v>
      </c>
      <c r="D125" s="330" t="s">
        <v>1</v>
      </c>
      <c r="E125" s="250" t="s">
        <v>5</v>
      </c>
      <c r="F125" s="257"/>
      <c r="G125" s="233"/>
      <c r="H125" s="214">
        <f t="shared" si="21"/>
        <v>0</v>
      </c>
    </row>
    <row r="126" spans="1:10" s="15" customFormat="1" ht="30.75" customHeight="1" x14ac:dyDescent="0.2">
      <c r="A126" s="150"/>
      <c r="B126" s="73"/>
      <c r="C126" s="329" t="s">
        <v>153</v>
      </c>
      <c r="D126" s="330" t="s">
        <v>1</v>
      </c>
      <c r="E126" s="250" t="s">
        <v>5</v>
      </c>
      <c r="F126" s="257"/>
      <c r="G126" s="233"/>
      <c r="H126" s="214">
        <f t="shared" si="21"/>
        <v>0</v>
      </c>
    </row>
    <row r="127" spans="1:10" s="15" customFormat="1" ht="6.75" customHeight="1" x14ac:dyDescent="0.2">
      <c r="A127" s="150"/>
      <c r="B127" s="73"/>
      <c r="C127" s="345"/>
      <c r="D127" s="346"/>
      <c r="E127" s="234"/>
      <c r="F127" s="235"/>
      <c r="G127" s="236"/>
      <c r="H127" s="238"/>
    </row>
    <row r="128" spans="1:10" s="15" customFormat="1" ht="54" customHeight="1" x14ac:dyDescent="0.2">
      <c r="A128" s="150"/>
      <c r="B128" s="73" t="s">
        <v>155</v>
      </c>
      <c r="C128" s="329" t="s">
        <v>154</v>
      </c>
      <c r="D128" s="330"/>
      <c r="E128" s="250" t="s">
        <v>5</v>
      </c>
      <c r="F128" s="251"/>
      <c r="G128" s="258"/>
      <c r="H128" s="214">
        <f t="shared" si="21"/>
        <v>0</v>
      </c>
    </row>
    <row r="129" spans="1:10" s="15" customFormat="1" ht="66.75" customHeight="1" x14ac:dyDescent="0.2">
      <c r="A129" s="150"/>
      <c r="B129" s="73"/>
      <c r="C129" s="329" t="s">
        <v>455</v>
      </c>
      <c r="D129" s="330"/>
      <c r="E129" s="250" t="s">
        <v>5</v>
      </c>
      <c r="F129" s="251"/>
      <c r="G129" s="258"/>
      <c r="H129" s="214">
        <f t="shared" ref="H129" si="22">F129*G129</f>
        <v>0</v>
      </c>
    </row>
    <row r="130" spans="1:10" s="8" customFormat="1" ht="22.5" customHeight="1" x14ac:dyDescent="0.2">
      <c r="A130" s="149"/>
      <c r="B130" s="58"/>
      <c r="C130" s="76" t="s">
        <v>176</v>
      </c>
      <c r="D130" s="58"/>
      <c r="E130" s="252"/>
      <c r="F130" s="253"/>
      <c r="G130" s="254"/>
      <c r="H130" s="259">
        <f>SUM(H116:H128)</f>
        <v>0</v>
      </c>
    </row>
    <row r="131" spans="1:10" s="8" customFormat="1" ht="22.5" customHeight="1" x14ac:dyDescent="0.2">
      <c r="A131" s="149"/>
      <c r="B131" s="78" t="s">
        <v>156</v>
      </c>
      <c r="C131" s="78" t="s">
        <v>157</v>
      </c>
      <c r="D131" s="60"/>
      <c r="E131" s="227"/>
      <c r="F131" s="256"/>
      <c r="G131" s="228"/>
      <c r="H131" s="229"/>
    </row>
    <row r="132" spans="1:10" s="15" customFormat="1" ht="42.75" customHeight="1" x14ac:dyDescent="0.2">
      <c r="A132" s="150"/>
      <c r="B132" s="73" t="s">
        <v>458</v>
      </c>
      <c r="C132" s="336" t="s">
        <v>470</v>
      </c>
      <c r="D132" s="338" t="s">
        <v>1</v>
      </c>
      <c r="E132" s="250" t="s">
        <v>5</v>
      </c>
      <c r="F132" s="257"/>
      <c r="G132" s="233"/>
      <c r="H132" s="214">
        <f t="shared" ref="H132:H133" si="23">F132*G132</f>
        <v>0</v>
      </c>
    </row>
    <row r="133" spans="1:10" s="15" customFormat="1" ht="42.75" customHeight="1" x14ac:dyDescent="0.2">
      <c r="A133" s="150"/>
      <c r="B133" s="152"/>
      <c r="C133" s="341" t="s">
        <v>460</v>
      </c>
      <c r="D133" s="342"/>
      <c r="E133" s="211" t="s">
        <v>5</v>
      </c>
      <c r="F133" s="212"/>
      <c r="G133" s="213"/>
      <c r="H133" s="214">
        <f t="shared" si="23"/>
        <v>0</v>
      </c>
      <c r="J133" s="71">
        <v>1</v>
      </c>
    </row>
    <row r="134" spans="1:10" s="15" customFormat="1" ht="42" customHeight="1" x14ac:dyDescent="0.2">
      <c r="A134" s="150"/>
      <c r="B134" s="73" t="s">
        <v>160</v>
      </c>
      <c r="C134" s="329" t="s">
        <v>158</v>
      </c>
      <c r="D134" s="330" t="s">
        <v>1</v>
      </c>
      <c r="E134" s="250" t="s">
        <v>5</v>
      </c>
      <c r="F134" s="257"/>
      <c r="G134" s="233"/>
      <c r="H134" s="214">
        <f t="shared" ref="H134:H166" si="24">F134*G134</f>
        <v>0</v>
      </c>
    </row>
    <row r="135" spans="1:10" s="15" customFormat="1" ht="42.75" customHeight="1" x14ac:dyDescent="0.2">
      <c r="A135" s="150"/>
      <c r="B135" s="152"/>
      <c r="C135" s="341" t="s">
        <v>449</v>
      </c>
      <c r="D135" s="342"/>
      <c r="E135" s="211" t="s">
        <v>5</v>
      </c>
      <c r="F135" s="212"/>
      <c r="G135" s="213"/>
      <c r="H135" s="214">
        <f t="shared" si="24"/>
        <v>0</v>
      </c>
      <c r="J135" s="71">
        <v>1</v>
      </c>
    </row>
    <row r="136" spans="1:10" s="15" customFormat="1" ht="27" customHeight="1" x14ac:dyDescent="0.2">
      <c r="A136" s="150"/>
      <c r="B136" s="73"/>
      <c r="C136" s="329" t="s">
        <v>128</v>
      </c>
      <c r="D136" s="330" t="s">
        <v>1</v>
      </c>
      <c r="E136" s="250" t="s">
        <v>5</v>
      </c>
      <c r="F136" s="257"/>
      <c r="G136" s="233"/>
      <c r="H136" s="214">
        <f t="shared" si="24"/>
        <v>0</v>
      </c>
    </row>
    <row r="137" spans="1:10" s="15" customFormat="1" ht="6.75" customHeight="1" x14ac:dyDescent="0.2">
      <c r="A137" s="150"/>
      <c r="B137" s="73"/>
      <c r="C137" s="345"/>
      <c r="D137" s="346"/>
      <c r="E137" s="234"/>
      <c r="F137" s="235"/>
      <c r="G137" s="236"/>
      <c r="H137" s="238"/>
    </row>
    <row r="138" spans="1:10" s="15" customFormat="1" ht="30" customHeight="1" x14ac:dyDescent="0.2">
      <c r="A138" s="150"/>
      <c r="B138" s="73" t="s">
        <v>159</v>
      </c>
      <c r="C138" s="329" t="s">
        <v>161</v>
      </c>
      <c r="D138" s="330" t="s">
        <v>1</v>
      </c>
      <c r="E138" s="250" t="s">
        <v>5</v>
      </c>
      <c r="F138" s="257"/>
      <c r="G138" s="233"/>
      <c r="H138" s="214">
        <f t="shared" si="24"/>
        <v>0</v>
      </c>
    </row>
    <row r="139" spans="1:10" s="15" customFormat="1" ht="6.75" customHeight="1" x14ac:dyDescent="0.2">
      <c r="A139" s="150"/>
      <c r="B139" s="73"/>
      <c r="C139" s="345"/>
      <c r="D139" s="346"/>
      <c r="E139" s="234"/>
      <c r="F139" s="235"/>
      <c r="G139" s="236"/>
      <c r="H139" s="238"/>
    </row>
    <row r="140" spans="1:10" s="15" customFormat="1" ht="30.75" customHeight="1" x14ac:dyDescent="0.2">
      <c r="A140" s="150"/>
      <c r="B140" s="73" t="s">
        <v>162</v>
      </c>
      <c r="C140" s="329" t="s">
        <v>166</v>
      </c>
      <c r="D140" s="330" t="s">
        <v>1</v>
      </c>
      <c r="E140" s="250" t="s">
        <v>5</v>
      </c>
      <c r="F140" s="257"/>
      <c r="G140" s="233"/>
      <c r="H140" s="214">
        <f t="shared" si="24"/>
        <v>0</v>
      </c>
    </row>
    <row r="141" spans="1:10" s="15" customFormat="1" ht="6.75" customHeight="1" x14ac:dyDescent="0.2">
      <c r="A141" s="150"/>
      <c r="B141" s="73"/>
      <c r="C141" s="345"/>
      <c r="D141" s="346"/>
      <c r="E141" s="234"/>
      <c r="F141" s="235"/>
      <c r="G141" s="236"/>
      <c r="H141" s="238"/>
    </row>
    <row r="142" spans="1:10" s="15" customFormat="1" ht="27.75" customHeight="1" x14ac:dyDescent="0.2">
      <c r="A142" s="150"/>
      <c r="B142" s="73" t="s">
        <v>163</v>
      </c>
      <c r="C142" s="329" t="s">
        <v>420</v>
      </c>
      <c r="D142" s="330"/>
      <c r="E142" s="250" t="s">
        <v>5</v>
      </c>
      <c r="F142" s="251"/>
      <c r="G142" s="233"/>
      <c r="H142" s="214">
        <f t="shared" ref="H142" si="25">F142*G142</f>
        <v>0</v>
      </c>
      <c r="J142" s="69">
        <v>1</v>
      </c>
    </row>
    <row r="143" spans="1:10" s="15" customFormat="1" ht="6.75" customHeight="1" x14ac:dyDescent="0.2">
      <c r="A143" s="150"/>
      <c r="B143" s="73"/>
      <c r="C143" s="345"/>
      <c r="D143" s="346"/>
      <c r="E143" s="234"/>
      <c r="F143" s="235"/>
      <c r="G143" s="236"/>
      <c r="H143" s="238"/>
    </row>
    <row r="144" spans="1:10" s="15" customFormat="1" ht="27.75" customHeight="1" x14ac:dyDescent="0.2">
      <c r="A144" s="150"/>
      <c r="B144" s="73" t="s">
        <v>164</v>
      </c>
      <c r="C144" s="329" t="s">
        <v>167</v>
      </c>
      <c r="D144" s="330"/>
      <c r="E144" s="250" t="s">
        <v>5</v>
      </c>
      <c r="F144" s="251"/>
      <c r="G144" s="233"/>
      <c r="H144" s="214">
        <f t="shared" si="24"/>
        <v>0</v>
      </c>
      <c r="J144" s="69">
        <v>1</v>
      </c>
    </row>
    <row r="145" spans="1:10" s="15" customFormat="1" ht="6.75" customHeight="1" x14ac:dyDescent="0.2">
      <c r="A145" s="150"/>
      <c r="B145" s="73"/>
      <c r="C145" s="345"/>
      <c r="D145" s="346"/>
      <c r="E145" s="234"/>
      <c r="F145" s="235"/>
      <c r="G145" s="236"/>
      <c r="H145" s="238"/>
    </row>
    <row r="146" spans="1:10" s="15" customFormat="1" ht="30.75" customHeight="1" x14ac:dyDescent="0.2">
      <c r="A146" s="150"/>
      <c r="B146" s="73" t="s">
        <v>165</v>
      </c>
      <c r="C146" s="329" t="s">
        <v>168</v>
      </c>
      <c r="D146" s="330" t="s">
        <v>1</v>
      </c>
      <c r="E146" s="250" t="s">
        <v>5</v>
      </c>
      <c r="F146" s="257"/>
      <c r="G146" s="233"/>
      <c r="H146" s="214">
        <f t="shared" si="24"/>
        <v>0</v>
      </c>
    </row>
    <row r="147" spans="1:10" s="15" customFormat="1" ht="6.75" customHeight="1" x14ac:dyDescent="0.2">
      <c r="A147" s="150"/>
      <c r="B147" s="73"/>
      <c r="C147" s="345"/>
      <c r="D147" s="346"/>
      <c r="E147" s="234"/>
      <c r="F147" s="235"/>
      <c r="G147" s="236"/>
      <c r="H147" s="238"/>
    </row>
    <row r="148" spans="1:10" s="15" customFormat="1" ht="43.5" customHeight="1" x14ac:dyDescent="0.2">
      <c r="A148" s="150"/>
      <c r="B148" s="73" t="s">
        <v>169</v>
      </c>
      <c r="C148" s="329" t="s">
        <v>170</v>
      </c>
      <c r="D148" s="330"/>
      <c r="E148" s="250" t="s">
        <v>5</v>
      </c>
      <c r="F148" s="251"/>
      <c r="G148" s="233"/>
      <c r="H148" s="214">
        <f t="shared" si="24"/>
        <v>0</v>
      </c>
      <c r="J148" s="69">
        <v>1</v>
      </c>
    </row>
    <row r="149" spans="1:10" s="15" customFormat="1" ht="42.75" customHeight="1" x14ac:dyDescent="0.2">
      <c r="A149" s="150"/>
      <c r="B149" s="73"/>
      <c r="C149" s="329" t="s">
        <v>171</v>
      </c>
      <c r="D149" s="330"/>
      <c r="E149" s="250" t="s">
        <v>5</v>
      </c>
      <c r="F149" s="251"/>
      <c r="G149" s="258"/>
      <c r="H149" s="214">
        <f t="shared" si="24"/>
        <v>0</v>
      </c>
    </row>
    <row r="150" spans="1:10" s="15" customFormat="1" ht="41.25" customHeight="1" x14ac:dyDescent="0.2">
      <c r="A150" s="150"/>
      <c r="B150" s="73"/>
      <c r="C150" s="347" t="s">
        <v>172</v>
      </c>
      <c r="D150" s="348"/>
      <c r="E150" s="234"/>
      <c r="F150" s="235"/>
      <c r="G150" s="236"/>
      <c r="H150" s="237"/>
    </row>
    <row r="151" spans="1:10" s="15" customFormat="1" ht="30" customHeight="1" x14ac:dyDescent="0.2">
      <c r="A151" s="150"/>
      <c r="B151" s="73"/>
      <c r="C151" s="329" t="s">
        <v>173</v>
      </c>
      <c r="D151" s="330"/>
      <c r="E151" s="250" t="s">
        <v>5</v>
      </c>
      <c r="F151" s="251"/>
      <c r="G151" s="258"/>
      <c r="H151" s="214">
        <f t="shared" si="24"/>
        <v>0</v>
      </c>
    </row>
    <row r="152" spans="1:10" s="15" customFormat="1" ht="39.75" customHeight="1" x14ac:dyDescent="0.2">
      <c r="A152" s="150"/>
      <c r="B152" s="73"/>
      <c r="C152" s="329" t="s">
        <v>199</v>
      </c>
      <c r="D152" s="330"/>
      <c r="E152" s="250" t="s">
        <v>5</v>
      </c>
      <c r="F152" s="251"/>
      <c r="G152" s="258"/>
      <c r="H152" s="214">
        <f t="shared" si="24"/>
        <v>0</v>
      </c>
    </row>
    <row r="153" spans="1:10" s="15" customFormat="1" ht="6.75" customHeight="1" x14ac:dyDescent="0.2">
      <c r="A153" s="150"/>
      <c r="B153" s="73"/>
      <c r="C153" s="345"/>
      <c r="D153" s="346"/>
      <c r="E153" s="234"/>
      <c r="F153" s="235"/>
      <c r="G153" s="236"/>
      <c r="H153" s="238"/>
    </row>
    <row r="154" spans="1:10" s="15" customFormat="1" ht="65.25" customHeight="1" x14ac:dyDescent="0.2">
      <c r="A154" s="150"/>
      <c r="B154" s="73"/>
      <c r="C154" s="329" t="s">
        <v>142</v>
      </c>
      <c r="D154" s="330"/>
      <c r="E154" s="250" t="s">
        <v>5</v>
      </c>
      <c r="F154" s="251"/>
      <c r="G154" s="258"/>
      <c r="H154" s="214">
        <f t="shared" si="24"/>
        <v>0</v>
      </c>
    </row>
    <row r="155" spans="1:10" s="15" customFormat="1" ht="27.75" customHeight="1" x14ac:dyDescent="0.2">
      <c r="A155" s="150"/>
      <c r="B155" s="73"/>
      <c r="C155" s="347" t="s">
        <v>196</v>
      </c>
      <c r="D155" s="348"/>
      <c r="E155" s="234"/>
      <c r="F155" s="235"/>
      <c r="G155" s="236"/>
      <c r="H155" s="237"/>
    </row>
    <row r="156" spans="1:10" s="215" customFormat="1" ht="57" customHeight="1" x14ac:dyDescent="0.2">
      <c r="A156" s="209"/>
      <c r="B156" s="275"/>
      <c r="C156" s="336" t="s">
        <v>197</v>
      </c>
      <c r="D156" s="337"/>
      <c r="E156" s="250" t="s">
        <v>5</v>
      </c>
      <c r="F156" s="251"/>
      <c r="G156" s="258"/>
      <c r="H156" s="214">
        <f t="shared" si="24"/>
        <v>0</v>
      </c>
    </row>
    <row r="157" spans="1:10" s="15" customFormat="1" ht="42.75" customHeight="1" x14ac:dyDescent="0.2">
      <c r="A157" s="150"/>
      <c r="B157" s="73"/>
      <c r="C157" s="329" t="s">
        <v>200</v>
      </c>
      <c r="D157" s="330"/>
      <c r="E157" s="250" t="s">
        <v>5</v>
      </c>
      <c r="F157" s="251"/>
      <c r="G157" s="258"/>
      <c r="H157" s="214">
        <f t="shared" si="24"/>
        <v>0</v>
      </c>
    </row>
    <row r="158" spans="1:10" s="15" customFormat="1" ht="6.75" customHeight="1" x14ac:dyDescent="0.2">
      <c r="A158" s="150"/>
      <c r="B158" s="73"/>
      <c r="C158" s="345"/>
      <c r="D158" s="346"/>
      <c r="E158" s="234"/>
      <c r="F158" s="235"/>
      <c r="G158" s="236"/>
      <c r="H158" s="238"/>
    </row>
    <row r="159" spans="1:10" s="15" customFormat="1" ht="29.25" customHeight="1" x14ac:dyDescent="0.2">
      <c r="A159" s="150"/>
      <c r="B159" s="73" t="s">
        <v>456</v>
      </c>
      <c r="C159" s="329" t="s">
        <v>178</v>
      </c>
      <c r="D159" s="330"/>
      <c r="E159" s="250" t="s">
        <v>5</v>
      </c>
      <c r="F159" s="251"/>
      <c r="G159" s="233"/>
      <c r="H159" s="214">
        <f t="shared" si="24"/>
        <v>0</v>
      </c>
      <c r="J159" s="69">
        <v>1</v>
      </c>
    </row>
    <row r="160" spans="1:10" s="15" customFormat="1" ht="6.75" customHeight="1" x14ac:dyDescent="0.2">
      <c r="A160" s="150"/>
      <c r="B160" s="73"/>
      <c r="C160" s="345"/>
      <c r="D160" s="346"/>
      <c r="E160" s="234"/>
      <c r="F160" s="235"/>
      <c r="G160" s="236"/>
      <c r="H160" s="238"/>
    </row>
    <row r="161" spans="1:10" s="15" customFormat="1" ht="18.75" customHeight="1" x14ac:dyDescent="0.2">
      <c r="A161" s="150"/>
      <c r="B161" s="73" t="s">
        <v>179</v>
      </c>
      <c r="C161" s="329" t="s">
        <v>180</v>
      </c>
      <c r="D161" s="330"/>
      <c r="E161" s="250" t="s">
        <v>5</v>
      </c>
      <c r="F161" s="251"/>
      <c r="G161" s="233"/>
      <c r="H161" s="214">
        <f t="shared" si="24"/>
        <v>0</v>
      </c>
      <c r="J161" s="69">
        <v>1</v>
      </c>
    </row>
    <row r="162" spans="1:10" s="15" customFormat="1" ht="6.75" customHeight="1" x14ac:dyDescent="0.2">
      <c r="A162" s="150"/>
      <c r="B162" s="73"/>
      <c r="C162" s="345"/>
      <c r="D162" s="346"/>
      <c r="E162" s="234"/>
      <c r="F162" s="235"/>
      <c r="G162" s="236"/>
      <c r="H162" s="238"/>
    </row>
    <row r="163" spans="1:10" s="15" customFormat="1" ht="29.25" customHeight="1" x14ac:dyDescent="0.2">
      <c r="A163" s="150"/>
      <c r="B163" s="73" t="s">
        <v>421</v>
      </c>
      <c r="C163" s="329" t="s">
        <v>181</v>
      </c>
      <c r="D163" s="330"/>
      <c r="E163" s="250" t="s">
        <v>5</v>
      </c>
      <c r="F163" s="251"/>
      <c r="G163" s="233"/>
      <c r="H163" s="214">
        <f t="shared" si="24"/>
        <v>0</v>
      </c>
      <c r="J163" s="69">
        <v>1</v>
      </c>
    </row>
    <row r="164" spans="1:10" s="15" customFormat="1" ht="6.75" customHeight="1" x14ac:dyDescent="0.2">
      <c r="A164" s="150"/>
      <c r="B164" s="73"/>
      <c r="C164" s="345"/>
      <c r="D164" s="346"/>
      <c r="E164" s="234"/>
      <c r="F164" s="235"/>
      <c r="G164" s="236"/>
      <c r="H164" s="238"/>
    </row>
    <row r="165" spans="1:10" s="15" customFormat="1" ht="28.5" customHeight="1" x14ac:dyDescent="0.2">
      <c r="A165" s="150"/>
      <c r="B165" s="73" t="s">
        <v>422</v>
      </c>
      <c r="C165" s="329" t="s">
        <v>418</v>
      </c>
      <c r="D165" s="330"/>
      <c r="E165" s="250" t="s">
        <v>75</v>
      </c>
      <c r="F165" s="251"/>
      <c r="G165" s="233"/>
      <c r="H165" s="214">
        <f t="shared" si="24"/>
        <v>0</v>
      </c>
      <c r="J165" s="69">
        <v>1</v>
      </c>
    </row>
    <row r="166" spans="1:10" s="15" customFormat="1" ht="22.5" customHeight="1" x14ac:dyDescent="0.2">
      <c r="A166" s="150"/>
      <c r="B166" s="73"/>
      <c r="C166" s="336" t="s">
        <v>419</v>
      </c>
      <c r="D166" s="337"/>
      <c r="E166" s="250" t="s">
        <v>75</v>
      </c>
      <c r="F166" s="251"/>
      <c r="G166" s="258"/>
      <c r="H166" s="214">
        <f t="shared" si="24"/>
        <v>0</v>
      </c>
    </row>
    <row r="167" spans="1:10" s="8" customFormat="1" ht="22.5" customHeight="1" x14ac:dyDescent="0.2">
      <c r="A167" s="149"/>
      <c r="B167" s="58"/>
      <c r="C167" s="76" t="s">
        <v>177</v>
      </c>
      <c r="D167" s="58"/>
      <c r="E167" s="252"/>
      <c r="F167" s="253"/>
      <c r="G167" s="254"/>
      <c r="H167" s="259">
        <f>SUM(H134:H163)</f>
        <v>0</v>
      </c>
    </row>
    <row r="168" spans="1:10" s="8" customFormat="1" ht="22.5" customHeight="1" x14ac:dyDescent="0.2">
      <c r="A168" s="149"/>
      <c r="B168" s="78" t="s">
        <v>182</v>
      </c>
      <c r="C168" s="78" t="s">
        <v>183</v>
      </c>
      <c r="D168" s="60"/>
      <c r="E168" s="227"/>
      <c r="F168" s="256"/>
      <c r="G168" s="228"/>
      <c r="H168" s="229"/>
    </row>
    <row r="169" spans="1:10" s="15" customFormat="1" ht="43.5" customHeight="1" x14ac:dyDescent="0.2">
      <c r="A169" s="150"/>
      <c r="B169" s="73" t="s">
        <v>462</v>
      </c>
      <c r="C169" s="336" t="s">
        <v>470</v>
      </c>
      <c r="D169" s="338" t="s">
        <v>1</v>
      </c>
      <c r="E169" s="250" t="s">
        <v>5</v>
      </c>
      <c r="F169" s="257"/>
      <c r="G169" s="233"/>
      <c r="H169" s="214">
        <f t="shared" ref="H169:H170" si="26">F169*G169</f>
        <v>0</v>
      </c>
    </row>
    <row r="170" spans="1:10" s="15" customFormat="1" ht="42.75" customHeight="1" x14ac:dyDescent="0.2">
      <c r="A170" s="150"/>
      <c r="B170" s="152"/>
      <c r="C170" s="341" t="s">
        <v>460</v>
      </c>
      <c r="D170" s="342"/>
      <c r="E170" s="211" t="s">
        <v>5</v>
      </c>
      <c r="F170" s="212"/>
      <c r="G170" s="213"/>
      <c r="H170" s="214">
        <f t="shared" si="26"/>
        <v>0</v>
      </c>
      <c r="J170" s="71">
        <v>1</v>
      </c>
    </row>
    <row r="171" spans="1:10" s="15" customFormat="1" ht="42" customHeight="1" x14ac:dyDescent="0.2">
      <c r="A171" s="150"/>
      <c r="B171" s="73" t="s">
        <v>187</v>
      </c>
      <c r="C171" s="329" t="s">
        <v>184</v>
      </c>
      <c r="D171" s="330" t="s">
        <v>1</v>
      </c>
      <c r="E171" s="250" t="s">
        <v>5</v>
      </c>
      <c r="F171" s="257"/>
      <c r="G171" s="233"/>
      <c r="H171" s="214">
        <f t="shared" ref="H171:H173" si="27">F171*G171</f>
        <v>0</v>
      </c>
    </row>
    <row r="172" spans="1:10" s="15" customFormat="1" ht="42.75" customHeight="1" x14ac:dyDescent="0.2">
      <c r="A172" s="150"/>
      <c r="B172" s="152"/>
      <c r="C172" s="341" t="s">
        <v>449</v>
      </c>
      <c r="D172" s="342"/>
      <c r="E172" s="211" t="s">
        <v>5</v>
      </c>
      <c r="F172" s="212"/>
      <c r="G172" s="213"/>
      <c r="H172" s="214">
        <f t="shared" si="27"/>
        <v>0</v>
      </c>
      <c r="J172" s="71">
        <v>1</v>
      </c>
    </row>
    <row r="173" spans="1:10" s="15" customFormat="1" ht="27" customHeight="1" x14ac:dyDescent="0.2">
      <c r="A173" s="150"/>
      <c r="B173" s="73"/>
      <c r="C173" s="329" t="s">
        <v>128</v>
      </c>
      <c r="D173" s="330" t="s">
        <v>1</v>
      </c>
      <c r="E173" s="250" t="s">
        <v>5</v>
      </c>
      <c r="F173" s="257"/>
      <c r="G173" s="233"/>
      <c r="H173" s="214">
        <f t="shared" si="27"/>
        <v>0</v>
      </c>
    </row>
    <row r="174" spans="1:10" s="8" customFormat="1" ht="22.5" customHeight="1" x14ac:dyDescent="0.2">
      <c r="A174" s="149"/>
      <c r="B174" s="58"/>
      <c r="C174" s="76" t="s">
        <v>185</v>
      </c>
      <c r="D174" s="58"/>
      <c r="E174" s="252"/>
      <c r="F174" s="253"/>
      <c r="G174" s="254"/>
      <c r="H174" s="259">
        <f>SUM(H171:H173)</f>
        <v>0</v>
      </c>
    </row>
    <row r="175" spans="1:10" s="8" customFormat="1" ht="22.5" customHeight="1" x14ac:dyDescent="0.2">
      <c r="A175" s="149"/>
      <c r="B175" s="78" t="s">
        <v>186</v>
      </c>
      <c r="C175" s="78" t="s">
        <v>189</v>
      </c>
      <c r="D175" s="60"/>
      <c r="E175" s="227"/>
      <c r="F175" s="256"/>
      <c r="G175" s="228"/>
      <c r="H175" s="229"/>
    </row>
    <row r="176" spans="1:10" s="15" customFormat="1" ht="41.25" customHeight="1" x14ac:dyDescent="0.2">
      <c r="A176" s="150"/>
      <c r="B176" s="73" t="s">
        <v>194</v>
      </c>
      <c r="C176" s="329" t="s">
        <v>191</v>
      </c>
      <c r="D176" s="330" t="s">
        <v>1</v>
      </c>
      <c r="E176" s="250" t="s">
        <v>1</v>
      </c>
      <c r="F176" s="257"/>
      <c r="G176" s="233"/>
      <c r="H176" s="214">
        <f t="shared" ref="H176:H184" si="28">F176*G176</f>
        <v>0</v>
      </c>
    </row>
    <row r="177" spans="1:10" s="215" customFormat="1" ht="57" customHeight="1" x14ac:dyDescent="0.2">
      <c r="A177" s="209"/>
      <c r="B177" s="275"/>
      <c r="C177" s="336" t="s">
        <v>192</v>
      </c>
      <c r="D177" s="337" t="s">
        <v>1</v>
      </c>
      <c r="E177" s="250" t="s">
        <v>1</v>
      </c>
      <c r="F177" s="257"/>
      <c r="G177" s="233"/>
      <c r="H177" s="214">
        <f t="shared" si="28"/>
        <v>0</v>
      </c>
    </row>
    <row r="178" spans="1:10" s="15" customFormat="1" ht="30" customHeight="1" x14ac:dyDescent="0.2">
      <c r="A178" s="150"/>
      <c r="B178" s="73"/>
      <c r="C178" s="329" t="s">
        <v>190</v>
      </c>
      <c r="D178" s="330" t="s">
        <v>1</v>
      </c>
      <c r="E178" s="250" t="s">
        <v>5</v>
      </c>
      <c r="F178" s="257"/>
      <c r="G178" s="233"/>
      <c r="H178" s="214">
        <f t="shared" si="28"/>
        <v>0</v>
      </c>
    </row>
    <row r="179" spans="1:10" s="15" customFormat="1" ht="27" customHeight="1" x14ac:dyDescent="0.2">
      <c r="A179" s="150"/>
      <c r="B179" s="73"/>
      <c r="C179" s="329" t="s">
        <v>193</v>
      </c>
      <c r="D179" s="330" t="s">
        <v>1</v>
      </c>
      <c r="E179" s="250" t="s">
        <v>5</v>
      </c>
      <c r="F179" s="260"/>
      <c r="G179" s="258"/>
      <c r="H179" s="214">
        <f t="shared" si="28"/>
        <v>0</v>
      </c>
    </row>
    <row r="180" spans="1:10" s="15" customFormat="1" ht="6.75" customHeight="1" x14ac:dyDescent="0.2">
      <c r="A180" s="150"/>
      <c r="B180" s="73"/>
      <c r="C180" s="345"/>
      <c r="D180" s="346"/>
      <c r="E180" s="234"/>
      <c r="F180" s="235"/>
      <c r="G180" s="236"/>
      <c r="H180" s="238"/>
    </row>
    <row r="181" spans="1:10" s="15" customFormat="1" ht="54.75" customHeight="1" x14ac:dyDescent="0.2">
      <c r="A181" s="150"/>
      <c r="B181" s="73" t="s">
        <v>188</v>
      </c>
      <c r="C181" s="329" t="s">
        <v>195</v>
      </c>
      <c r="D181" s="330"/>
      <c r="E181" s="250" t="s">
        <v>5</v>
      </c>
      <c r="F181" s="257"/>
      <c r="G181" s="233"/>
      <c r="H181" s="214">
        <f t="shared" si="28"/>
        <v>0</v>
      </c>
    </row>
    <row r="182" spans="1:10" s="15" customFormat="1" ht="30" customHeight="1" x14ac:dyDescent="0.2">
      <c r="A182" s="150"/>
      <c r="B182" s="73"/>
      <c r="C182" s="347" t="s">
        <v>198</v>
      </c>
      <c r="D182" s="348"/>
      <c r="E182" s="234"/>
      <c r="F182" s="235"/>
      <c r="G182" s="236"/>
      <c r="H182" s="237"/>
    </row>
    <row r="183" spans="1:10" s="215" customFormat="1" ht="67.5" customHeight="1" x14ac:dyDescent="0.2">
      <c r="A183" s="209"/>
      <c r="B183" s="275"/>
      <c r="C183" s="336" t="s">
        <v>201</v>
      </c>
      <c r="D183" s="337"/>
      <c r="E183" s="250" t="s">
        <v>5</v>
      </c>
      <c r="F183" s="251"/>
      <c r="G183" s="258"/>
      <c r="H183" s="214">
        <f t="shared" si="28"/>
        <v>0</v>
      </c>
    </row>
    <row r="184" spans="1:10" s="15" customFormat="1" ht="45.75" customHeight="1" x14ac:dyDescent="0.2">
      <c r="A184" s="150"/>
      <c r="B184" s="73"/>
      <c r="C184" s="336" t="s">
        <v>412</v>
      </c>
      <c r="D184" s="337"/>
      <c r="E184" s="250" t="s">
        <v>5</v>
      </c>
      <c r="F184" s="251"/>
      <c r="G184" s="258"/>
      <c r="H184" s="214">
        <f t="shared" si="28"/>
        <v>0</v>
      </c>
    </row>
    <row r="185" spans="1:10" s="8" customFormat="1" ht="22.5" customHeight="1" x14ac:dyDescent="0.2">
      <c r="A185" s="149"/>
      <c r="B185" s="58"/>
      <c r="C185" s="76" t="s">
        <v>202</v>
      </c>
      <c r="D185" s="58"/>
      <c r="E185" s="252"/>
      <c r="F185" s="253"/>
      <c r="G185" s="254"/>
      <c r="H185" s="259">
        <f>SUM(H176:H184)</f>
        <v>0</v>
      </c>
    </row>
    <row r="186" spans="1:10" s="8" customFormat="1" ht="52.5" customHeight="1" x14ac:dyDescent="0.2">
      <c r="A186" s="149"/>
      <c r="B186" s="78" t="s">
        <v>203</v>
      </c>
      <c r="C186" s="79" t="s">
        <v>204</v>
      </c>
      <c r="D186" s="60"/>
      <c r="E186" s="227"/>
      <c r="F186" s="256"/>
      <c r="G186" s="228"/>
      <c r="H186" s="229"/>
    </row>
    <row r="187" spans="1:10" s="15" customFormat="1" ht="43.5" customHeight="1" x14ac:dyDescent="0.2">
      <c r="A187" s="150"/>
      <c r="B187" s="73" t="s">
        <v>471</v>
      </c>
      <c r="C187" s="336" t="s">
        <v>470</v>
      </c>
      <c r="D187" s="338" t="s">
        <v>1</v>
      </c>
      <c r="E187" s="250" t="s">
        <v>5</v>
      </c>
      <c r="F187" s="257"/>
      <c r="G187" s="233"/>
      <c r="H187" s="214">
        <f t="shared" ref="H187" si="29">F187*G187</f>
        <v>0</v>
      </c>
    </row>
    <row r="188" spans="1:10" s="15" customFormat="1" ht="55.5" customHeight="1" x14ac:dyDescent="0.2">
      <c r="A188" s="150"/>
      <c r="B188" s="73" t="s">
        <v>205</v>
      </c>
      <c r="C188" s="336" t="s">
        <v>206</v>
      </c>
      <c r="D188" s="337" t="s">
        <v>1</v>
      </c>
      <c r="E188" s="250" t="s">
        <v>5</v>
      </c>
      <c r="F188" s="257"/>
      <c r="G188" s="233"/>
      <c r="H188" s="214">
        <f t="shared" ref="H188:H206" si="30">F188*G188</f>
        <v>0</v>
      </c>
    </row>
    <row r="189" spans="1:10" s="15" customFormat="1" ht="42.75" customHeight="1" x14ac:dyDescent="0.2">
      <c r="A189" s="150"/>
      <c r="B189" s="152"/>
      <c r="C189" s="376" t="s">
        <v>449</v>
      </c>
      <c r="D189" s="377"/>
      <c r="E189" s="211" t="s">
        <v>5</v>
      </c>
      <c r="F189" s="212"/>
      <c r="G189" s="213"/>
      <c r="H189" s="214">
        <f t="shared" si="30"/>
        <v>0</v>
      </c>
      <c r="J189" s="71">
        <v>1</v>
      </c>
    </row>
    <row r="190" spans="1:10" s="15" customFormat="1" ht="27" customHeight="1" x14ac:dyDescent="0.2">
      <c r="A190" s="150"/>
      <c r="B190" s="73"/>
      <c r="C190" s="329" t="s">
        <v>128</v>
      </c>
      <c r="D190" s="330" t="s">
        <v>1</v>
      </c>
      <c r="E190" s="250" t="s">
        <v>5</v>
      </c>
      <c r="F190" s="257"/>
      <c r="G190" s="233"/>
      <c r="H190" s="214">
        <f t="shared" si="30"/>
        <v>0</v>
      </c>
    </row>
    <row r="191" spans="1:10" s="15" customFormat="1" ht="54.75" customHeight="1" x14ac:dyDescent="0.2">
      <c r="A191" s="150"/>
      <c r="B191" s="73"/>
      <c r="C191" s="336" t="s">
        <v>457</v>
      </c>
      <c r="D191" s="337" t="s">
        <v>1</v>
      </c>
      <c r="E191" s="250" t="s">
        <v>5</v>
      </c>
      <c r="F191" s="257"/>
      <c r="G191" s="233"/>
      <c r="H191" s="214">
        <f t="shared" ref="H191" si="31">F191*G191</f>
        <v>0</v>
      </c>
    </row>
    <row r="192" spans="1:10" s="15" customFormat="1" ht="15.75" customHeight="1" x14ac:dyDescent="0.2">
      <c r="A192" s="150"/>
      <c r="B192" s="73"/>
      <c r="C192" s="332" t="s">
        <v>106</v>
      </c>
      <c r="D192" s="333"/>
      <c r="E192" s="250" t="s">
        <v>5</v>
      </c>
      <c r="F192" s="260"/>
      <c r="G192" s="258"/>
      <c r="H192" s="214">
        <f t="shared" si="30"/>
        <v>0</v>
      </c>
    </row>
    <row r="193" spans="1:8" s="15" customFormat="1" ht="30.75" customHeight="1" x14ac:dyDescent="0.2">
      <c r="A193" s="150"/>
      <c r="B193" s="73"/>
      <c r="C193" s="334" t="s">
        <v>107</v>
      </c>
      <c r="D193" s="335"/>
      <c r="E193" s="250" t="s">
        <v>5</v>
      </c>
      <c r="F193" s="260"/>
      <c r="G193" s="258"/>
      <c r="H193" s="214">
        <f t="shared" si="30"/>
        <v>0</v>
      </c>
    </row>
    <row r="194" spans="1:8" s="15" customFormat="1" ht="30.75" customHeight="1" x14ac:dyDescent="0.2">
      <c r="A194" s="150"/>
      <c r="B194" s="73"/>
      <c r="C194" s="336" t="s">
        <v>207</v>
      </c>
      <c r="D194" s="338" t="s">
        <v>1</v>
      </c>
      <c r="E194" s="250" t="s">
        <v>5</v>
      </c>
      <c r="F194" s="257"/>
      <c r="G194" s="233"/>
      <c r="H194" s="214">
        <f t="shared" si="30"/>
        <v>0</v>
      </c>
    </row>
    <row r="195" spans="1:8" s="15" customFormat="1" ht="42" customHeight="1" x14ac:dyDescent="0.2">
      <c r="A195" s="150"/>
      <c r="B195" s="73"/>
      <c r="C195" s="336" t="s">
        <v>472</v>
      </c>
      <c r="D195" s="338" t="s">
        <v>1</v>
      </c>
      <c r="E195" s="250" t="s">
        <v>5</v>
      </c>
      <c r="F195" s="257"/>
      <c r="G195" s="233"/>
      <c r="H195" s="214">
        <f t="shared" si="30"/>
        <v>0</v>
      </c>
    </row>
    <row r="196" spans="1:8" s="15" customFormat="1" ht="15.75" customHeight="1" x14ac:dyDescent="0.2">
      <c r="A196" s="150"/>
      <c r="B196" s="73"/>
      <c r="C196" s="329" t="s">
        <v>108</v>
      </c>
      <c r="D196" s="330" t="s">
        <v>1</v>
      </c>
      <c r="E196" s="250" t="s">
        <v>5</v>
      </c>
      <c r="F196" s="257"/>
      <c r="G196" s="233"/>
      <c r="H196" s="214">
        <f t="shared" si="30"/>
        <v>0</v>
      </c>
    </row>
    <row r="197" spans="1:8" s="15" customFormat="1" ht="15.75" customHeight="1" x14ac:dyDescent="0.2">
      <c r="A197" s="150"/>
      <c r="B197" s="73"/>
      <c r="C197" s="329" t="s">
        <v>109</v>
      </c>
      <c r="D197" s="330" t="s">
        <v>1</v>
      </c>
      <c r="E197" s="250" t="s">
        <v>5</v>
      </c>
      <c r="F197" s="257"/>
      <c r="G197" s="233"/>
      <c r="H197" s="214">
        <f t="shared" si="30"/>
        <v>0</v>
      </c>
    </row>
    <row r="198" spans="1:8" s="15" customFormat="1" ht="15.75" customHeight="1" x14ac:dyDescent="0.2">
      <c r="A198" s="150"/>
      <c r="B198" s="73"/>
      <c r="C198" s="329" t="s">
        <v>110</v>
      </c>
      <c r="D198" s="330" t="s">
        <v>1</v>
      </c>
      <c r="E198" s="250" t="s">
        <v>5</v>
      </c>
      <c r="F198" s="260"/>
      <c r="G198" s="258"/>
      <c r="H198" s="214">
        <f t="shared" si="30"/>
        <v>0</v>
      </c>
    </row>
    <row r="199" spans="1:8" s="15" customFormat="1" ht="15.75" customHeight="1" x14ac:dyDescent="0.2">
      <c r="A199" s="150"/>
      <c r="B199" s="73"/>
      <c r="C199" s="329" t="s">
        <v>111</v>
      </c>
      <c r="D199" s="330" t="s">
        <v>1</v>
      </c>
      <c r="E199" s="250" t="s">
        <v>5</v>
      </c>
      <c r="F199" s="260"/>
      <c r="G199" s="258"/>
      <c r="H199" s="214">
        <f t="shared" si="30"/>
        <v>0</v>
      </c>
    </row>
    <row r="200" spans="1:8" s="15" customFormat="1" ht="15.75" customHeight="1" x14ac:dyDescent="0.2">
      <c r="A200" s="150"/>
      <c r="B200" s="73"/>
      <c r="C200" s="329" t="s">
        <v>112</v>
      </c>
      <c r="D200" s="330" t="s">
        <v>1</v>
      </c>
      <c r="E200" s="250" t="s">
        <v>5</v>
      </c>
      <c r="F200" s="260"/>
      <c r="G200" s="258"/>
      <c r="H200" s="214">
        <f t="shared" si="30"/>
        <v>0</v>
      </c>
    </row>
    <row r="201" spans="1:8" s="15" customFormat="1" ht="40.5" customHeight="1" x14ac:dyDescent="0.2">
      <c r="A201" s="150"/>
      <c r="B201" s="73"/>
      <c r="C201" s="329" t="s">
        <v>208</v>
      </c>
      <c r="D201" s="330" t="s">
        <v>1</v>
      </c>
      <c r="E201" s="250" t="s">
        <v>5</v>
      </c>
      <c r="F201" s="257"/>
      <c r="G201" s="233"/>
      <c r="H201" s="214">
        <f t="shared" si="30"/>
        <v>0</v>
      </c>
    </row>
    <row r="202" spans="1:8" s="15" customFormat="1" ht="41.25" customHeight="1" x14ac:dyDescent="0.2">
      <c r="A202" s="150"/>
      <c r="B202" s="73"/>
      <c r="C202" s="329" t="s">
        <v>211</v>
      </c>
      <c r="D202" s="330" t="s">
        <v>1</v>
      </c>
      <c r="E202" s="250" t="s">
        <v>5</v>
      </c>
      <c r="F202" s="260"/>
      <c r="G202" s="258"/>
      <c r="H202" s="214">
        <f t="shared" si="30"/>
        <v>0</v>
      </c>
    </row>
    <row r="203" spans="1:8" s="15" customFormat="1" ht="6.75" customHeight="1" x14ac:dyDescent="0.2">
      <c r="A203" s="150"/>
      <c r="B203" s="73"/>
      <c r="C203" s="345"/>
      <c r="D203" s="346"/>
      <c r="E203" s="234"/>
      <c r="F203" s="235"/>
      <c r="G203" s="236"/>
      <c r="H203" s="238"/>
    </row>
    <row r="204" spans="1:8" s="15" customFormat="1" ht="30.75" customHeight="1" x14ac:dyDescent="0.2">
      <c r="A204" s="150"/>
      <c r="B204" s="73" t="s">
        <v>209</v>
      </c>
      <c r="C204" s="329" t="s">
        <v>210</v>
      </c>
      <c r="D204" s="330" t="s">
        <v>1</v>
      </c>
      <c r="E204" s="250" t="s">
        <v>5</v>
      </c>
      <c r="F204" s="257"/>
      <c r="G204" s="233"/>
      <c r="H204" s="214">
        <f t="shared" si="30"/>
        <v>0</v>
      </c>
    </row>
    <row r="205" spans="1:8" s="15" customFormat="1" ht="6.75" customHeight="1" x14ac:dyDescent="0.2">
      <c r="A205" s="150"/>
      <c r="B205" s="73"/>
      <c r="C205" s="345"/>
      <c r="D205" s="346"/>
      <c r="E205" s="234"/>
      <c r="F205" s="235"/>
      <c r="G205" s="236"/>
      <c r="H205" s="238"/>
    </row>
    <row r="206" spans="1:8" s="15" customFormat="1" ht="30.75" customHeight="1" x14ac:dyDescent="0.2">
      <c r="A206" s="150"/>
      <c r="B206" s="73" t="s">
        <v>212</v>
      </c>
      <c r="C206" s="329" t="s">
        <v>213</v>
      </c>
      <c r="D206" s="330" t="s">
        <v>1</v>
      </c>
      <c r="E206" s="250" t="s">
        <v>5</v>
      </c>
      <c r="F206" s="257"/>
      <c r="G206" s="233"/>
      <c r="H206" s="214">
        <f t="shared" si="30"/>
        <v>0</v>
      </c>
    </row>
    <row r="207" spans="1:8" s="8" customFormat="1" ht="22.5" customHeight="1" x14ac:dyDescent="0.2">
      <c r="A207" s="149"/>
      <c r="B207" s="58"/>
      <c r="C207" s="76" t="s">
        <v>215</v>
      </c>
      <c r="D207" s="58"/>
      <c r="E207" s="252"/>
      <c r="F207" s="253"/>
      <c r="G207" s="254"/>
      <c r="H207" s="259">
        <f>SUM(H192:H206)</f>
        <v>0</v>
      </c>
    </row>
    <row r="208" spans="1:8" s="8" customFormat="1" ht="36" customHeight="1" x14ac:dyDescent="0.2">
      <c r="A208" s="149"/>
      <c r="B208" s="78" t="s">
        <v>216</v>
      </c>
      <c r="C208" s="280" t="s">
        <v>217</v>
      </c>
      <c r="D208" s="60"/>
      <c r="E208" s="227"/>
      <c r="F208" s="256"/>
      <c r="G208" s="228"/>
      <c r="H208" s="229"/>
    </row>
    <row r="209" spans="1:8" s="15" customFormat="1" ht="43.5" customHeight="1" x14ac:dyDescent="0.2">
      <c r="A209" s="150"/>
      <c r="B209" s="73"/>
      <c r="C209" s="329" t="s">
        <v>331</v>
      </c>
      <c r="D209" s="330" t="s">
        <v>1</v>
      </c>
      <c r="E209" s="250" t="s">
        <v>5</v>
      </c>
      <c r="F209" s="257"/>
      <c r="G209" s="233"/>
      <c r="H209" s="214">
        <f t="shared" ref="H209:H210" si="32">F209*G209</f>
        <v>0</v>
      </c>
    </row>
    <row r="210" spans="1:8" s="15" customFormat="1" ht="27" customHeight="1" x14ac:dyDescent="0.2">
      <c r="A210" s="150"/>
      <c r="B210" s="73"/>
      <c r="C210" s="329" t="s">
        <v>128</v>
      </c>
      <c r="D210" s="330" t="s">
        <v>1</v>
      </c>
      <c r="E210" s="250" t="s">
        <v>5</v>
      </c>
      <c r="F210" s="257"/>
      <c r="G210" s="233"/>
      <c r="H210" s="214">
        <f t="shared" si="32"/>
        <v>0</v>
      </c>
    </row>
    <row r="211" spans="1:8" s="8" customFormat="1" ht="22.5" customHeight="1" x14ac:dyDescent="0.2">
      <c r="A211" s="149"/>
      <c r="B211" s="58"/>
      <c r="C211" s="76" t="s">
        <v>218</v>
      </c>
      <c r="D211" s="58"/>
      <c r="E211" s="252"/>
      <c r="F211" s="253"/>
      <c r="G211" s="254"/>
      <c r="H211" s="259">
        <f>SUM(H209:H210)</f>
        <v>0</v>
      </c>
    </row>
    <row r="212" spans="1:8" s="8" customFormat="1" ht="36" customHeight="1" x14ac:dyDescent="0.2">
      <c r="A212" s="149"/>
      <c r="B212" s="78" t="s">
        <v>220</v>
      </c>
      <c r="C212" s="79" t="s">
        <v>219</v>
      </c>
      <c r="D212" s="60"/>
      <c r="E212" s="227"/>
      <c r="F212" s="256"/>
      <c r="G212" s="228"/>
      <c r="H212" s="229"/>
    </row>
    <row r="213" spans="1:8" s="15" customFormat="1" ht="30" customHeight="1" x14ac:dyDescent="0.2">
      <c r="A213" s="150"/>
      <c r="B213" s="73"/>
      <c r="C213" s="329" t="s">
        <v>459</v>
      </c>
      <c r="D213" s="330" t="s">
        <v>1</v>
      </c>
      <c r="E213" s="250" t="s">
        <v>5</v>
      </c>
      <c r="F213" s="257"/>
      <c r="G213" s="233"/>
      <c r="H213" s="214">
        <f t="shared" ref="H213" si="33">F213*G213</f>
        <v>0</v>
      </c>
    </row>
    <row r="214" spans="1:8" s="15" customFormat="1" ht="15.75" customHeight="1" x14ac:dyDescent="0.2">
      <c r="A214" s="150"/>
      <c r="B214" s="73"/>
      <c r="C214" s="329" t="s">
        <v>234</v>
      </c>
      <c r="D214" s="330" t="s">
        <v>1</v>
      </c>
      <c r="E214" s="250" t="s">
        <v>5</v>
      </c>
      <c r="F214" s="257"/>
      <c r="G214" s="233"/>
      <c r="H214" s="214">
        <f t="shared" ref="H214:H234" si="34">F214*G214</f>
        <v>0</v>
      </c>
    </row>
    <row r="215" spans="1:8" s="15" customFormat="1" ht="16.5" customHeight="1" x14ac:dyDescent="0.2">
      <c r="A215" s="150"/>
      <c r="B215" s="73"/>
      <c r="C215" s="332" t="s">
        <v>233</v>
      </c>
      <c r="D215" s="333"/>
      <c r="E215" s="250" t="s">
        <v>5</v>
      </c>
      <c r="F215" s="260"/>
      <c r="G215" s="258"/>
      <c r="H215" s="214">
        <f t="shared" si="34"/>
        <v>0</v>
      </c>
    </row>
    <row r="216" spans="1:8" s="15" customFormat="1" ht="27" customHeight="1" x14ac:dyDescent="0.2">
      <c r="A216" s="150"/>
      <c r="B216" s="73"/>
      <c r="C216" s="332" t="s">
        <v>231</v>
      </c>
      <c r="D216" s="333"/>
      <c r="E216" s="250" t="s">
        <v>5</v>
      </c>
      <c r="F216" s="260"/>
      <c r="G216" s="258"/>
      <c r="H216" s="214">
        <f t="shared" si="34"/>
        <v>0</v>
      </c>
    </row>
    <row r="217" spans="1:8" s="15" customFormat="1" ht="15.75" customHeight="1" x14ac:dyDescent="0.2">
      <c r="A217" s="150"/>
      <c r="B217" s="73"/>
      <c r="C217" s="332" t="s">
        <v>232</v>
      </c>
      <c r="D217" s="333"/>
      <c r="E217" s="250" t="s">
        <v>5</v>
      </c>
      <c r="F217" s="260"/>
      <c r="G217" s="258"/>
      <c r="H217" s="214">
        <f t="shared" si="34"/>
        <v>0</v>
      </c>
    </row>
    <row r="218" spans="1:8" s="15" customFormat="1" ht="52.5" customHeight="1" x14ac:dyDescent="0.2">
      <c r="A218" s="150"/>
      <c r="B218" s="73"/>
      <c r="C218" s="351" t="s">
        <v>224</v>
      </c>
      <c r="D218" s="352"/>
      <c r="E218" s="250" t="s">
        <v>5</v>
      </c>
      <c r="F218" s="260"/>
      <c r="G218" s="258"/>
      <c r="H218" s="214">
        <f t="shared" si="34"/>
        <v>0</v>
      </c>
    </row>
    <row r="219" spans="1:8" s="15" customFormat="1" ht="57" customHeight="1" x14ac:dyDescent="0.2">
      <c r="A219" s="150"/>
      <c r="B219" s="73"/>
      <c r="C219" s="351" t="s">
        <v>225</v>
      </c>
      <c r="D219" s="352"/>
      <c r="E219" s="250" t="s">
        <v>5</v>
      </c>
      <c r="F219" s="260"/>
      <c r="G219" s="258"/>
      <c r="H219" s="214">
        <f t="shared" si="34"/>
        <v>0</v>
      </c>
    </row>
    <row r="220" spans="1:8" s="15" customFormat="1" ht="41.25" customHeight="1" x14ac:dyDescent="0.2">
      <c r="A220" s="150"/>
      <c r="B220" s="73"/>
      <c r="C220" s="351" t="s">
        <v>223</v>
      </c>
      <c r="D220" s="352"/>
      <c r="E220" s="250" t="s">
        <v>5</v>
      </c>
      <c r="F220" s="260"/>
      <c r="G220" s="258"/>
      <c r="H220" s="214">
        <f t="shared" si="34"/>
        <v>0</v>
      </c>
    </row>
    <row r="221" spans="1:8" s="15" customFormat="1" ht="28.5" customHeight="1" x14ac:dyDescent="0.2">
      <c r="A221" s="150"/>
      <c r="B221" s="73"/>
      <c r="C221" s="329" t="s">
        <v>222</v>
      </c>
      <c r="D221" s="330" t="s">
        <v>1</v>
      </c>
      <c r="E221" s="250" t="s">
        <v>5</v>
      </c>
      <c r="F221" s="257"/>
      <c r="G221" s="233"/>
      <c r="H221" s="214">
        <f t="shared" si="34"/>
        <v>0</v>
      </c>
    </row>
    <row r="222" spans="1:8" s="15" customFormat="1" ht="40.5" customHeight="1" x14ac:dyDescent="0.2">
      <c r="A222" s="150"/>
      <c r="B222" s="73"/>
      <c r="C222" s="329" t="s">
        <v>221</v>
      </c>
      <c r="D222" s="330" t="s">
        <v>1</v>
      </c>
      <c r="E222" s="250" t="s">
        <v>5</v>
      </c>
      <c r="F222" s="257"/>
      <c r="G222" s="233"/>
      <c r="H222" s="214">
        <f t="shared" si="34"/>
        <v>0</v>
      </c>
    </row>
    <row r="223" spans="1:8" s="15" customFormat="1" ht="30.75" customHeight="1" x14ac:dyDescent="0.2">
      <c r="A223" s="150"/>
      <c r="B223" s="73"/>
      <c r="C223" s="329" t="s">
        <v>226</v>
      </c>
      <c r="D223" s="330" t="s">
        <v>1</v>
      </c>
      <c r="E223" s="250" t="s">
        <v>5</v>
      </c>
      <c r="F223" s="257"/>
      <c r="G223" s="233"/>
      <c r="H223" s="214">
        <f t="shared" si="34"/>
        <v>0</v>
      </c>
    </row>
    <row r="224" spans="1:8" s="15" customFormat="1" ht="15.75" customHeight="1" x14ac:dyDescent="0.2">
      <c r="A224" s="150"/>
      <c r="B224" s="73"/>
      <c r="C224" s="329" t="s">
        <v>227</v>
      </c>
      <c r="D224" s="330" t="s">
        <v>1</v>
      </c>
      <c r="E224" s="250" t="s">
        <v>5</v>
      </c>
      <c r="F224" s="257"/>
      <c r="G224" s="233"/>
      <c r="H224" s="214">
        <f t="shared" si="34"/>
        <v>0</v>
      </c>
    </row>
    <row r="225" spans="1:11" s="15" customFormat="1" ht="15.75" customHeight="1" x14ac:dyDescent="0.2">
      <c r="A225" s="150"/>
      <c r="B225" s="73"/>
      <c r="C225" s="329" t="s">
        <v>229</v>
      </c>
      <c r="D225" s="330" t="s">
        <v>1</v>
      </c>
      <c r="E225" s="250" t="s">
        <v>5</v>
      </c>
      <c r="F225" s="257"/>
      <c r="G225" s="233"/>
      <c r="H225" s="214">
        <f t="shared" si="34"/>
        <v>0</v>
      </c>
    </row>
    <row r="226" spans="1:11" s="15" customFormat="1" ht="15.75" customHeight="1" x14ac:dyDescent="0.2">
      <c r="A226" s="150"/>
      <c r="B226" s="73"/>
      <c r="C226" s="329" t="s">
        <v>230</v>
      </c>
      <c r="D226" s="330" t="s">
        <v>1</v>
      </c>
      <c r="E226" s="250" t="s">
        <v>5</v>
      </c>
      <c r="F226" s="257"/>
      <c r="G226" s="233"/>
      <c r="H226" s="214">
        <f t="shared" si="34"/>
        <v>0</v>
      </c>
    </row>
    <row r="227" spans="1:11" s="15" customFormat="1" ht="15.75" customHeight="1" x14ac:dyDescent="0.2">
      <c r="A227" s="150"/>
      <c r="B227" s="73"/>
      <c r="C227" s="329" t="s">
        <v>108</v>
      </c>
      <c r="D227" s="330" t="s">
        <v>1</v>
      </c>
      <c r="E227" s="250" t="s">
        <v>5</v>
      </c>
      <c r="F227" s="257"/>
      <c r="G227" s="233"/>
      <c r="H227" s="214">
        <f t="shared" si="34"/>
        <v>0</v>
      </c>
    </row>
    <row r="228" spans="1:11" s="15" customFormat="1" ht="42" customHeight="1" x14ac:dyDescent="0.2">
      <c r="A228" s="150"/>
      <c r="B228" s="73"/>
      <c r="C228" s="353" t="s">
        <v>474</v>
      </c>
      <c r="D228" s="354" t="s">
        <v>1</v>
      </c>
      <c r="E228" s="319" t="s">
        <v>5</v>
      </c>
      <c r="F228" s="321"/>
      <c r="G228" s="323"/>
      <c r="H228" s="325">
        <f t="shared" si="34"/>
        <v>0</v>
      </c>
    </row>
    <row r="229" spans="1:11" s="15" customFormat="1" x14ac:dyDescent="0.2">
      <c r="A229" s="150"/>
      <c r="B229" s="73"/>
      <c r="C229" s="355" t="s">
        <v>475</v>
      </c>
      <c r="D229" s="356" t="s">
        <v>1</v>
      </c>
      <c r="E229" s="320"/>
      <c r="F229" s="322"/>
      <c r="G229" s="324"/>
      <c r="H229" s="326"/>
    </row>
    <row r="230" spans="1:11" s="15" customFormat="1" ht="15.75" customHeight="1" x14ac:dyDescent="0.2">
      <c r="A230" s="150"/>
      <c r="B230" s="73"/>
      <c r="C230" s="329" t="s">
        <v>473</v>
      </c>
      <c r="D230" s="330" t="s">
        <v>1</v>
      </c>
      <c r="E230" s="250" t="s">
        <v>5</v>
      </c>
      <c r="F230" s="257"/>
      <c r="G230" s="233"/>
      <c r="H230" s="214">
        <f t="shared" si="34"/>
        <v>0</v>
      </c>
    </row>
    <row r="231" spans="1:11" s="15" customFormat="1" ht="15.75" customHeight="1" x14ac:dyDescent="0.2">
      <c r="A231" s="150"/>
      <c r="B231" s="73"/>
      <c r="C231" s="329" t="s">
        <v>110</v>
      </c>
      <c r="D231" s="330" t="s">
        <v>1</v>
      </c>
      <c r="E231" s="250" t="s">
        <v>5</v>
      </c>
      <c r="F231" s="260"/>
      <c r="G231" s="258"/>
      <c r="H231" s="214">
        <f t="shared" si="34"/>
        <v>0</v>
      </c>
    </row>
    <row r="232" spans="1:11" s="15" customFormat="1" ht="15.75" customHeight="1" x14ac:dyDescent="0.2">
      <c r="A232" s="150"/>
      <c r="B232" s="73"/>
      <c r="C232" s="329" t="s">
        <v>111</v>
      </c>
      <c r="D232" s="330" t="s">
        <v>1</v>
      </c>
      <c r="E232" s="250" t="s">
        <v>5</v>
      </c>
      <c r="F232" s="260"/>
      <c r="G232" s="258"/>
      <c r="H232" s="214">
        <f t="shared" si="34"/>
        <v>0</v>
      </c>
    </row>
    <row r="233" spans="1:11" s="15" customFormat="1" ht="15.75" customHeight="1" x14ac:dyDescent="0.2">
      <c r="A233" s="150"/>
      <c r="B233" s="73"/>
      <c r="C233" s="329" t="s">
        <v>112</v>
      </c>
      <c r="D233" s="330" t="s">
        <v>1</v>
      </c>
      <c r="E233" s="250" t="s">
        <v>5</v>
      </c>
      <c r="F233" s="260"/>
      <c r="G233" s="258"/>
      <c r="H233" s="214">
        <f t="shared" si="34"/>
        <v>0</v>
      </c>
    </row>
    <row r="234" spans="1:11" s="15" customFormat="1" ht="42.75" customHeight="1" x14ac:dyDescent="0.2">
      <c r="A234" s="150"/>
      <c r="B234" s="73"/>
      <c r="C234" s="329" t="s">
        <v>208</v>
      </c>
      <c r="D234" s="330" t="s">
        <v>1</v>
      </c>
      <c r="E234" s="250" t="s">
        <v>5</v>
      </c>
      <c r="F234" s="257"/>
      <c r="G234" s="233"/>
      <c r="H234" s="214">
        <f t="shared" si="34"/>
        <v>0</v>
      </c>
    </row>
    <row r="235" spans="1:11" s="8" customFormat="1" ht="22.5" customHeight="1" x14ac:dyDescent="0.2">
      <c r="A235" s="149"/>
      <c r="B235" s="58"/>
      <c r="C235" s="76" t="s">
        <v>228</v>
      </c>
      <c r="D235" s="58"/>
      <c r="E235" s="252"/>
      <c r="F235" s="253"/>
      <c r="G235" s="254"/>
      <c r="H235" s="259">
        <f>SUM(H214:H234)</f>
        <v>0</v>
      </c>
    </row>
    <row r="236" spans="1:11" s="8" customFormat="1" ht="22.5" customHeight="1" x14ac:dyDescent="0.2">
      <c r="A236" s="149"/>
      <c r="B236" s="78" t="s">
        <v>236</v>
      </c>
      <c r="C236" s="78" t="s">
        <v>235</v>
      </c>
      <c r="D236" s="66"/>
      <c r="E236" s="247"/>
      <c r="F236" s="247"/>
      <c r="G236" s="248"/>
      <c r="H236" s="249"/>
      <c r="J236" s="8" t="s">
        <v>74</v>
      </c>
      <c r="K236" s="67"/>
    </row>
    <row r="237" spans="1:11" s="15" customFormat="1" ht="29.25" customHeight="1" x14ac:dyDescent="0.2">
      <c r="A237" s="150"/>
      <c r="B237" s="73"/>
      <c r="C237" s="329" t="s">
        <v>281</v>
      </c>
      <c r="D237" s="330" t="s">
        <v>1</v>
      </c>
      <c r="E237" s="250" t="s">
        <v>1</v>
      </c>
      <c r="F237" s="257"/>
      <c r="G237" s="233"/>
      <c r="H237" s="214">
        <f t="shared" ref="H237:H252" si="35">F237*G237</f>
        <v>0</v>
      </c>
    </row>
    <row r="238" spans="1:11" s="15" customFormat="1" ht="29.25" customHeight="1" x14ac:dyDescent="0.2">
      <c r="A238" s="150"/>
      <c r="B238" s="73"/>
      <c r="C238" s="329" t="s">
        <v>282</v>
      </c>
      <c r="D238" s="330" t="s">
        <v>1</v>
      </c>
      <c r="E238" s="250" t="s">
        <v>1</v>
      </c>
      <c r="F238" s="257"/>
      <c r="G238" s="233"/>
      <c r="H238" s="214">
        <f t="shared" si="35"/>
        <v>0</v>
      </c>
    </row>
    <row r="239" spans="1:11" s="15" customFormat="1" ht="29.25" customHeight="1" x14ac:dyDescent="0.2">
      <c r="A239" s="150"/>
      <c r="B239" s="73"/>
      <c r="C239" s="359" t="s">
        <v>283</v>
      </c>
      <c r="D239" s="360" t="s">
        <v>1</v>
      </c>
      <c r="E239" s="234"/>
      <c r="F239" s="235"/>
      <c r="G239" s="261"/>
      <c r="H239" s="238"/>
    </row>
    <row r="240" spans="1:11" s="15" customFormat="1" ht="15.75" customHeight="1" x14ac:dyDescent="0.2">
      <c r="A240" s="150"/>
      <c r="B240" s="146"/>
      <c r="C240" s="329" t="s">
        <v>285</v>
      </c>
      <c r="D240" s="330"/>
      <c r="E240" s="250" t="s">
        <v>1</v>
      </c>
      <c r="F240" s="257"/>
      <c r="G240" s="233"/>
      <c r="H240" s="214">
        <f t="shared" si="35"/>
        <v>0</v>
      </c>
      <c r="J240" s="68">
        <v>1</v>
      </c>
      <c r="K240" s="62"/>
    </row>
    <row r="241" spans="1:11" s="15" customFormat="1" ht="15.75" customHeight="1" x14ac:dyDescent="0.2">
      <c r="A241" s="150"/>
      <c r="B241" s="146"/>
      <c r="C241" s="329" t="s">
        <v>286</v>
      </c>
      <c r="D241" s="330"/>
      <c r="E241" s="250" t="s">
        <v>1</v>
      </c>
      <c r="F241" s="257"/>
      <c r="G241" s="233"/>
      <c r="H241" s="214">
        <f t="shared" si="35"/>
        <v>0</v>
      </c>
      <c r="J241" s="68">
        <v>1</v>
      </c>
      <c r="K241" s="62"/>
    </row>
    <row r="242" spans="1:11" s="15" customFormat="1" ht="15.75" customHeight="1" x14ac:dyDescent="0.2">
      <c r="A242" s="150"/>
      <c r="B242" s="146"/>
      <c r="C242" s="329" t="s">
        <v>287</v>
      </c>
      <c r="D242" s="330"/>
      <c r="E242" s="250" t="s">
        <v>1</v>
      </c>
      <c r="F242" s="257"/>
      <c r="G242" s="233"/>
      <c r="H242" s="214">
        <f t="shared" si="35"/>
        <v>0</v>
      </c>
      <c r="J242" s="68">
        <v>1</v>
      </c>
      <c r="K242" s="62"/>
    </row>
    <row r="243" spans="1:11" s="15" customFormat="1" ht="15.75" customHeight="1" x14ac:dyDescent="0.2">
      <c r="A243" s="150"/>
      <c r="B243" s="146"/>
      <c r="C243" s="329" t="s">
        <v>288</v>
      </c>
      <c r="D243" s="330"/>
      <c r="E243" s="250" t="s">
        <v>1</v>
      </c>
      <c r="F243" s="257"/>
      <c r="G243" s="233"/>
      <c r="H243" s="214">
        <f t="shared" si="35"/>
        <v>0</v>
      </c>
      <c r="J243" s="68">
        <v>1</v>
      </c>
      <c r="K243" s="62"/>
    </row>
    <row r="244" spans="1:11" s="15" customFormat="1" ht="29.25" customHeight="1" x14ac:dyDescent="0.2">
      <c r="A244" s="150"/>
      <c r="B244" s="73"/>
      <c r="C244" s="329" t="s">
        <v>289</v>
      </c>
      <c r="D244" s="330" t="s">
        <v>1</v>
      </c>
      <c r="E244" s="250" t="s">
        <v>1</v>
      </c>
      <c r="F244" s="257"/>
      <c r="G244" s="233"/>
      <c r="H244" s="214">
        <f t="shared" si="35"/>
        <v>0</v>
      </c>
    </row>
    <row r="245" spans="1:11" s="15" customFormat="1" ht="29.25" customHeight="1" x14ac:dyDescent="0.2">
      <c r="A245" s="150"/>
      <c r="B245" s="73"/>
      <c r="C245" s="329" t="s">
        <v>290</v>
      </c>
      <c r="D245" s="330" t="s">
        <v>1</v>
      </c>
      <c r="E245" s="250" t="s">
        <v>1</v>
      </c>
      <c r="F245" s="257"/>
      <c r="G245" s="233"/>
      <c r="H245" s="214">
        <f t="shared" si="35"/>
        <v>0</v>
      </c>
    </row>
    <row r="246" spans="1:11" s="15" customFormat="1" ht="29.25" customHeight="1" x14ac:dyDescent="0.2">
      <c r="A246" s="150"/>
      <c r="B246" s="73"/>
      <c r="C246" s="329" t="s">
        <v>291</v>
      </c>
      <c r="D246" s="330" t="s">
        <v>1</v>
      </c>
      <c r="E246" s="250" t="s">
        <v>1</v>
      </c>
      <c r="F246" s="257"/>
      <c r="G246" s="233"/>
      <c r="H246" s="214">
        <f t="shared" si="35"/>
        <v>0</v>
      </c>
    </row>
    <row r="247" spans="1:11" s="15" customFormat="1" ht="43.5" customHeight="1" x14ac:dyDescent="0.2">
      <c r="A247" s="150"/>
      <c r="B247" s="146"/>
      <c r="C247" s="359" t="s">
        <v>275</v>
      </c>
      <c r="D247" s="360"/>
      <c r="E247" s="234"/>
      <c r="F247" s="235"/>
      <c r="G247" s="261"/>
      <c r="H247" s="238"/>
      <c r="J247" s="68">
        <v>1</v>
      </c>
      <c r="K247" s="62"/>
    </row>
    <row r="248" spans="1:11" s="15" customFormat="1" ht="28.5" customHeight="1" x14ac:dyDescent="0.2">
      <c r="A248" s="150"/>
      <c r="B248" s="73"/>
      <c r="C248" s="329" t="s">
        <v>277</v>
      </c>
      <c r="D248" s="330" t="s">
        <v>1</v>
      </c>
      <c r="E248" s="250" t="s">
        <v>5</v>
      </c>
      <c r="F248" s="251"/>
      <c r="G248" s="233"/>
      <c r="H248" s="214">
        <f t="shared" si="35"/>
        <v>0</v>
      </c>
    </row>
    <row r="249" spans="1:11" s="15" customFormat="1" ht="15.75" customHeight="1" x14ac:dyDescent="0.2">
      <c r="A249" s="150"/>
      <c r="B249" s="73"/>
      <c r="C249" s="329" t="s">
        <v>276</v>
      </c>
      <c r="D249" s="330" t="s">
        <v>1</v>
      </c>
      <c r="E249" s="250" t="s">
        <v>1</v>
      </c>
      <c r="F249" s="257"/>
      <c r="G249" s="233"/>
      <c r="H249" s="214">
        <f t="shared" si="35"/>
        <v>0</v>
      </c>
    </row>
    <row r="250" spans="1:11" s="15" customFormat="1" ht="15.75" customHeight="1" x14ac:dyDescent="0.2">
      <c r="A250" s="150"/>
      <c r="B250" s="73"/>
      <c r="C250" s="329" t="s">
        <v>278</v>
      </c>
      <c r="D250" s="330" t="s">
        <v>1</v>
      </c>
      <c r="E250" s="250" t="s">
        <v>5</v>
      </c>
      <c r="F250" s="257"/>
      <c r="G250" s="233"/>
      <c r="H250" s="214">
        <f t="shared" si="35"/>
        <v>0</v>
      </c>
    </row>
    <row r="251" spans="1:11" s="15" customFormat="1" ht="15.75" customHeight="1" x14ac:dyDescent="0.2">
      <c r="A251" s="150"/>
      <c r="B251" s="73"/>
      <c r="C251" s="329" t="s">
        <v>279</v>
      </c>
      <c r="D251" s="330" t="s">
        <v>1</v>
      </c>
      <c r="E251" s="250" t="s">
        <v>5</v>
      </c>
      <c r="F251" s="257"/>
      <c r="G251" s="233"/>
      <c r="H251" s="214">
        <f t="shared" si="35"/>
        <v>0</v>
      </c>
    </row>
    <row r="252" spans="1:11" s="15" customFormat="1" ht="15.75" customHeight="1" x14ac:dyDescent="0.2">
      <c r="A252" s="150"/>
      <c r="B252" s="73"/>
      <c r="C252" s="329" t="s">
        <v>280</v>
      </c>
      <c r="D252" s="330" t="s">
        <v>1</v>
      </c>
      <c r="E252" s="250" t="s">
        <v>5</v>
      </c>
      <c r="F252" s="257"/>
      <c r="G252" s="233"/>
      <c r="H252" s="214">
        <f t="shared" si="35"/>
        <v>0</v>
      </c>
    </row>
    <row r="253" spans="1:11" s="8" customFormat="1" ht="22.5" customHeight="1" x14ac:dyDescent="0.2">
      <c r="A253" s="149"/>
      <c r="B253" s="58"/>
      <c r="C253" s="76" t="s">
        <v>237</v>
      </c>
      <c r="D253" s="58"/>
      <c r="E253" s="252"/>
      <c r="F253" s="253"/>
      <c r="G253" s="254"/>
      <c r="H253" s="259">
        <f>SUM(H237:H252)</f>
        <v>0</v>
      </c>
    </row>
    <row r="254" spans="1:11" s="8" customFormat="1" ht="22.5" customHeight="1" x14ac:dyDescent="0.2">
      <c r="A254" s="149"/>
      <c r="B254" s="78" t="s">
        <v>239</v>
      </c>
      <c r="C254" s="78" t="s">
        <v>238</v>
      </c>
      <c r="D254" s="66"/>
      <c r="E254" s="247"/>
      <c r="F254" s="247"/>
      <c r="G254" s="248"/>
      <c r="H254" s="249"/>
      <c r="J254" s="8" t="s">
        <v>74</v>
      </c>
      <c r="K254" s="67"/>
    </row>
    <row r="255" spans="1:11" s="15" customFormat="1" ht="28.5" customHeight="1" x14ac:dyDescent="0.2">
      <c r="A255" s="150"/>
      <c r="B255" s="146"/>
      <c r="C255" s="329" t="s">
        <v>240</v>
      </c>
      <c r="D255" s="330"/>
      <c r="E255" s="250" t="s">
        <v>1</v>
      </c>
      <c r="F255" s="251"/>
      <c r="G255" s="232"/>
      <c r="H255" s="214">
        <f>F255*G255</f>
        <v>0</v>
      </c>
      <c r="J255" s="68">
        <v>1</v>
      </c>
      <c r="K255" s="62"/>
    </row>
    <row r="256" spans="1:11" s="8" customFormat="1" ht="22.5" customHeight="1" x14ac:dyDescent="0.2">
      <c r="A256" s="149"/>
      <c r="B256" s="58"/>
      <c r="C256" s="76" t="s">
        <v>241</v>
      </c>
      <c r="D256" s="58"/>
      <c r="E256" s="252"/>
      <c r="F256" s="253"/>
      <c r="G256" s="254"/>
      <c r="H256" s="259">
        <f>SUM(H255)</f>
        <v>0</v>
      </c>
    </row>
    <row r="257" spans="1:11" s="8" customFormat="1" ht="22.5" customHeight="1" x14ac:dyDescent="0.2">
      <c r="A257" s="149"/>
      <c r="B257" s="78" t="s">
        <v>243</v>
      </c>
      <c r="C257" s="78" t="s">
        <v>242</v>
      </c>
      <c r="D257" s="66"/>
      <c r="E257" s="247"/>
      <c r="F257" s="247"/>
      <c r="G257" s="248"/>
      <c r="H257" s="249"/>
      <c r="J257" s="8" t="s">
        <v>74</v>
      </c>
      <c r="K257" s="67"/>
    </row>
    <row r="258" spans="1:11" s="15" customFormat="1" ht="28.5" customHeight="1" x14ac:dyDescent="0.2">
      <c r="A258" s="150"/>
      <c r="B258" s="146"/>
      <c r="C258" s="359" t="s">
        <v>272</v>
      </c>
      <c r="D258" s="360"/>
      <c r="E258" s="235"/>
      <c r="F258" s="235"/>
      <c r="G258" s="261"/>
      <c r="H258" s="238"/>
      <c r="J258" s="68">
        <v>1</v>
      </c>
      <c r="K258" s="62"/>
    </row>
    <row r="259" spans="1:11" s="15" customFormat="1" ht="15.75" customHeight="1" x14ac:dyDescent="0.2">
      <c r="A259" s="150"/>
      <c r="B259" s="146"/>
      <c r="C259" s="357" t="s">
        <v>257</v>
      </c>
      <c r="D259" s="358"/>
      <c r="E259" s="262" t="s">
        <v>5</v>
      </c>
      <c r="F259" s="263"/>
      <c r="G259" s="264"/>
      <c r="H259" s="265">
        <f>F259*G259</f>
        <v>0</v>
      </c>
      <c r="J259" s="68">
        <v>1</v>
      </c>
      <c r="K259" s="62"/>
    </row>
    <row r="260" spans="1:11" s="15" customFormat="1" ht="15.75" customHeight="1" x14ac:dyDescent="0.2">
      <c r="A260" s="150"/>
      <c r="B260" s="146"/>
      <c r="C260" s="357" t="s">
        <v>259</v>
      </c>
      <c r="D260" s="358"/>
      <c r="E260" s="262" t="s">
        <v>5</v>
      </c>
      <c r="F260" s="263"/>
      <c r="G260" s="264"/>
      <c r="H260" s="265">
        <f t="shared" ref="H260:H272" si="36">F260*G260</f>
        <v>0</v>
      </c>
      <c r="J260" s="68">
        <v>1</v>
      </c>
      <c r="K260" s="62"/>
    </row>
    <row r="261" spans="1:11" s="15" customFormat="1" ht="15.75" customHeight="1" x14ac:dyDescent="0.2">
      <c r="A261" s="150"/>
      <c r="B261" s="146"/>
      <c r="C261" s="357" t="s">
        <v>258</v>
      </c>
      <c r="D261" s="358"/>
      <c r="E261" s="262" t="s">
        <v>5</v>
      </c>
      <c r="F261" s="263"/>
      <c r="G261" s="264"/>
      <c r="H261" s="265">
        <f t="shared" si="36"/>
        <v>0</v>
      </c>
      <c r="J261" s="68">
        <v>1</v>
      </c>
      <c r="K261" s="62"/>
    </row>
    <row r="262" spans="1:11" s="15" customFormat="1" ht="15.75" customHeight="1" x14ac:dyDescent="0.2">
      <c r="A262" s="150"/>
      <c r="B262" s="146"/>
      <c r="C262" s="357" t="s">
        <v>260</v>
      </c>
      <c r="D262" s="358"/>
      <c r="E262" s="262" t="s">
        <v>5</v>
      </c>
      <c r="F262" s="263"/>
      <c r="G262" s="264"/>
      <c r="H262" s="265">
        <f t="shared" si="36"/>
        <v>0</v>
      </c>
      <c r="J262" s="68">
        <v>1</v>
      </c>
      <c r="K262" s="62"/>
    </row>
    <row r="263" spans="1:11" s="15" customFormat="1" ht="15.75" customHeight="1" x14ac:dyDescent="0.2">
      <c r="A263" s="150"/>
      <c r="B263" s="146"/>
      <c r="C263" s="357" t="s">
        <v>262</v>
      </c>
      <c r="D263" s="358"/>
      <c r="E263" s="262" t="s">
        <v>5</v>
      </c>
      <c r="F263" s="263"/>
      <c r="G263" s="264"/>
      <c r="H263" s="265">
        <f t="shared" si="36"/>
        <v>0</v>
      </c>
      <c r="J263" s="68">
        <v>1</v>
      </c>
      <c r="K263" s="62"/>
    </row>
    <row r="264" spans="1:11" s="15" customFormat="1" ht="15.75" customHeight="1" x14ac:dyDescent="0.2">
      <c r="A264" s="150"/>
      <c r="B264" s="146"/>
      <c r="C264" s="357" t="s">
        <v>263</v>
      </c>
      <c r="D264" s="358"/>
      <c r="E264" s="262" t="s">
        <v>5</v>
      </c>
      <c r="F264" s="263"/>
      <c r="G264" s="264"/>
      <c r="H264" s="265">
        <f t="shared" si="36"/>
        <v>0</v>
      </c>
      <c r="J264" s="68">
        <v>1</v>
      </c>
      <c r="K264" s="62"/>
    </row>
    <row r="265" spans="1:11" s="15" customFormat="1" ht="15.75" customHeight="1" x14ac:dyDescent="0.2">
      <c r="A265" s="150"/>
      <c r="B265" s="146"/>
      <c r="C265" s="357" t="s">
        <v>265</v>
      </c>
      <c r="D265" s="358"/>
      <c r="E265" s="262" t="s">
        <v>5</v>
      </c>
      <c r="F265" s="263"/>
      <c r="G265" s="264"/>
      <c r="H265" s="265">
        <f t="shared" si="36"/>
        <v>0</v>
      </c>
      <c r="J265" s="68">
        <v>1</v>
      </c>
      <c r="K265" s="62"/>
    </row>
    <row r="266" spans="1:11" s="15" customFormat="1" ht="15.75" customHeight="1" x14ac:dyDescent="0.2">
      <c r="A266" s="150"/>
      <c r="B266" s="146"/>
      <c r="C266" s="357" t="s">
        <v>266</v>
      </c>
      <c r="D266" s="358"/>
      <c r="E266" s="262" t="s">
        <v>5</v>
      </c>
      <c r="F266" s="263"/>
      <c r="G266" s="264"/>
      <c r="H266" s="265">
        <f t="shared" si="36"/>
        <v>0</v>
      </c>
      <c r="J266" s="68">
        <v>1</v>
      </c>
      <c r="K266" s="62"/>
    </row>
    <row r="267" spans="1:11" s="15" customFormat="1" ht="15.75" customHeight="1" x14ac:dyDescent="0.2">
      <c r="A267" s="150"/>
      <c r="B267" s="146"/>
      <c r="C267" s="357" t="s">
        <v>267</v>
      </c>
      <c r="D267" s="358"/>
      <c r="E267" s="262" t="s">
        <v>5</v>
      </c>
      <c r="F267" s="263"/>
      <c r="G267" s="264"/>
      <c r="H267" s="265">
        <f t="shared" si="36"/>
        <v>0</v>
      </c>
      <c r="J267" s="68">
        <v>1</v>
      </c>
      <c r="K267" s="62"/>
    </row>
    <row r="268" spans="1:11" s="15" customFormat="1" ht="15.75" customHeight="1" x14ac:dyDescent="0.2">
      <c r="A268" s="150"/>
      <c r="B268" s="146"/>
      <c r="C268" s="357" t="s">
        <v>268</v>
      </c>
      <c r="D268" s="358"/>
      <c r="E268" s="262" t="s">
        <v>5</v>
      </c>
      <c r="F268" s="263"/>
      <c r="G268" s="264"/>
      <c r="H268" s="265">
        <f t="shared" si="36"/>
        <v>0</v>
      </c>
      <c r="J268" s="68">
        <v>1</v>
      </c>
      <c r="K268" s="62"/>
    </row>
    <row r="269" spans="1:11" s="15" customFormat="1" ht="15.75" customHeight="1" x14ac:dyDescent="0.2">
      <c r="A269" s="150"/>
      <c r="B269" s="146"/>
      <c r="C269" s="357" t="s">
        <v>269</v>
      </c>
      <c r="D269" s="358"/>
      <c r="E269" s="262" t="s">
        <v>5</v>
      </c>
      <c r="F269" s="263"/>
      <c r="G269" s="264"/>
      <c r="H269" s="265">
        <f t="shared" si="36"/>
        <v>0</v>
      </c>
      <c r="J269" s="68">
        <v>1</v>
      </c>
      <c r="K269" s="62"/>
    </row>
    <row r="270" spans="1:11" s="15" customFormat="1" ht="30" customHeight="1" x14ac:dyDescent="0.2">
      <c r="A270" s="150"/>
      <c r="B270" s="146"/>
      <c r="C270" s="357" t="s">
        <v>284</v>
      </c>
      <c r="D270" s="358"/>
      <c r="E270" s="262" t="s">
        <v>5</v>
      </c>
      <c r="F270" s="263"/>
      <c r="G270" s="264"/>
      <c r="H270" s="265">
        <f t="shared" si="36"/>
        <v>0</v>
      </c>
      <c r="J270" s="68">
        <v>1</v>
      </c>
      <c r="K270" s="62"/>
    </row>
    <row r="271" spans="1:11" s="15" customFormat="1" ht="15.75" customHeight="1" x14ac:dyDescent="0.2">
      <c r="A271" s="150"/>
      <c r="B271" s="146"/>
      <c r="C271" s="357" t="s">
        <v>273</v>
      </c>
      <c r="D271" s="358"/>
      <c r="E271" s="262" t="s">
        <v>5</v>
      </c>
      <c r="F271" s="263"/>
      <c r="G271" s="264"/>
      <c r="H271" s="265">
        <f t="shared" si="36"/>
        <v>0</v>
      </c>
      <c r="J271" s="68">
        <v>1</v>
      </c>
      <c r="K271" s="62"/>
    </row>
    <row r="272" spans="1:11" s="15" customFormat="1" ht="15.75" customHeight="1" x14ac:dyDescent="0.2">
      <c r="A272" s="150"/>
      <c r="B272" s="146"/>
      <c r="C272" s="357" t="s">
        <v>274</v>
      </c>
      <c r="D272" s="358"/>
      <c r="E272" s="262" t="s">
        <v>5</v>
      </c>
      <c r="F272" s="263"/>
      <c r="G272" s="264"/>
      <c r="H272" s="265">
        <f t="shared" si="36"/>
        <v>0</v>
      </c>
      <c r="J272" s="68">
        <v>1</v>
      </c>
      <c r="K272" s="62"/>
    </row>
    <row r="273" spans="1:11" s="15" customFormat="1" ht="11.25" customHeight="1" x14ac:dyDescent="0.2">
      <c r="A273" s="150"/>
      <c r="B273" s="146"/>
      <c r="C273" s="361"/>
      <c r="D273" s="362"/>
      <c r="E273" s="281"/>
      <c r="F273" s="282"/>
      <c r="G273" s="283"/>
      <c r="H273" s="284"/>
    </row>
    <row r="274" spans="1:11" s="15" customFormat="1" ht="30" customHeight="1" x14ac:dyDescent="0.2">
      <c r="A274" s="150"/>
      <c r="B274" s="146"/>
      <c r="C274" s="359" t="s">
        <v>271</v>
      </c>
      <c r="D274" s="360"/>
      <c r="E274" s="235"/>
      <c r="F274" s="235"/>
      <c r="G274" s="261"/>
      <c r="H274" s="238"/>
      <c r="J274" s="68">
        <v>1</v>
      </c>
      <c r="K274" s="62"/>
    </row>
    <row r="275" spans="1:11" s="15" customFormat="1" ht="15.75" customHeight="1" x14ac:dyDescent="0.2">
      <c r="A275" s="150"/>
      <c r="B275" s="146"/>
      <c r="C275" s="357" t="s">
        <v>257</v>
      </c>
      <c r="D275" s="358"/>
      <c r="E275" s="262" t="s">
        <v>5</v>
      </c>
      <c r="F275" s="263"/>
      <c r="G275" s="264"/>
      <c r="H275" s="265">
        <f t="shared" ref="H275" si="37">F275*G275</f>
        <v>0</v>
      </c>
      <c r="J275" s="68">
        <v>1</v>
      </c>
      <c r="K275" s="62"/>
    </row>
    <row r="276" spans="1:11" s="15" customFormat="1" ht="15.75" customHeight="1" x14ac:dyDescent="0.2">
      <c r="A276" s="150"/>
      <c r="B276" s="146"/>
      <c r="C276" s="357" t="s">
        <v>259</v>
      </c>
      <c r="D276" s="358"/>
      <c r="E276" s="262" t="s">
        <v>5</v>
      </c>
      <c r="F276" s="263"/>
      <c r="G276" s="264"/>
      <c r="H276" s="265">
        <f t="shared" ref="H276:H289" si="38">F276*G276</f>
        <v>0</v>
      </c>
      <c r="J276" s="68">
        <v>1</v>
      </c>
      <c r="K276" s="62"/>
    </row>
    <row r="277" spans="1:11" s="15" customFormat="1" ht="15.75" customHeight="1" x14ac:dyDescent="0.2">
      <c r="A277" s="150"/>
      <c r="B277" s="146"/>
      <c r="C277" s="357" t="s">
        <v>258</v>
      </c>
      <c r="D277" s="358"/>
      <c r="E277" s="262" t="s">
        <v>5</v>
      </c>
      <c r="F277" s="263"/>
      <c r="G277" s="264"/>
      <c r="H277" s="265">
        <f t="shared" si="38"/>
        <v>0</v>
      </c>
      <c r="J277" s="68">
        <v>1</v>
      </c>
      <c r="K277" s="62"/>
    </row>
    <row r="278" spans="1:11" s="15" customFormat="1" ht="15.75" customHeight="1" x14ac:dyDescent="0.2">
      <c r="A278" s="150"/>
      <c r="B278" s="146"/>
      <c r="C278" s="357" t="s">
        <v>260</v>
      </c>
      <c r="D278" s="358"/>
      <c r="E278" s="262" t="s">
        <v>5</v>
      </c>
      <c r="F278" s="263"/>
      <c r="G278" s="264"/>
      <c r="H278" s="265">
        <f t="shared" si="38"/>
        <v>0</v>
      </c>
      <c r="J278" s="68">
        <v>1</v>
      </c>
      <c r="K278" s="62"/>
    </row>
    <row r="279" spans="1:11" s="15" customFormat="1" ht="27.75" customHeight="1" x14ac:dyDescent="0.2">
      <c r="A279" s="150"/>
      <c r="B279" s="146"/>
      <c r="C279" s="357" t="s">
        <v>264</v>
      </c>
      <c r="D279" s="358"/>
      <c r="E279" s="262" t="s">
        <v>5</v>
      </c>
      <c r="F279" s="263"/>
      <c r="G279" s="264"/>
      <c r="H279" s="265">
        <f t="shared" si="38"/>
        <v>0</v>
      </c>
      <c r="J279" s="68">
        <v>1</v>
      </c>
      <c r="K279" s="62"/>
    </row>
    <row r="280" spans="1:11" s="15" customFormat="1" ht="15.75" customHeight="1" x14ac:dyDescent="0.2">
      <c r="A280" s="150"/>
      <c r="B280" s="146"/>
      <c r="C280" s="357" t="s">
        <v>261</v>
      </c>
      <c r="D280" s="358"/>
      <c r="E280" s="262" t="s">
        <v>5</v>
      </c>
      <c r="F280" s="263"/>
      <c r="G280" s="264"/>
      <c r="H280" s="265">
        <f t="shared" si="38"/>
        <v>0</v>
      </c>
      <c r="J280" s="68">
        <v>1</v>
      </c>
      <c r="K280" s="62"/>
    </row>
    <row r="281" spans="1:11" s="15" customFormat="1" ht="15.75" customHeight="1" x14ac:dyDescent="0.2">
      <c r="A281" s="150"/>
      <c r="B281" s="146"/>
      <c r="C281" s="357" t="s">
        <v>263</v>
      </c>
      <c r="D281" s="358"/>
      <c r="E281" s="262" t="s">
        <v>5</v>
      </c>
      <c r="F281" s="263"/>
      <c r="G281" s="264"/>
      <c r="H281" s="265">
        <f t="shared" si="38"/>
        <v>0</v>
      </c>
      <c r="J281" s="68">
        <v>1</v>
      </c>
      <c r="K281" s="62"/>
    </row>
    <row r="282" spans="1:11" s="15" customFormat="1" ht="15.75" customHeight="1" x14ac:dyDescent="0.2">
      <c r="A282" s="150"/>
      <c r="B282" s="146"/>
      <c r="C282" s="357" t="s">
        <v>265</v>
      </c>
      <c r="D282" s="358"/>
      <c r="E282" s="262" t="s">
        <v>5</v>
      </c>
      <c r="F282" s="263"/>
      <c r="G282" s="264"/>
      <c r="H282" s="265">
        <f t="shared" si="38"/>
        <v>0</v>
      </c>
      <c r="J282" s="68">
        <v>1</v>
      </c>
      <c r="K282" s="62"/>
    </row>
    <row r="283" spans="1:11" s="15" customFormat="1" ht="15.75" customHeight="1" x14ac:dyDescent="0.2">
      <c r="A283" s="150"/>
      <c r="B283" s="146"/>
      <c r="C283" s="357" t="s">
        <v>266</v>
      </c>
      <c r="D283" s="358"/>
      <c r="E283" s="262" t="s">
        <v>5</v>
      </c>
      <c r="F283" s="263"/>
      <c r="G283" s="264"/>
      <c r="H283" s="265">
        <f t="shared" si="38"/>
        <v>0</v>
      </c>
      <c r="J283" s="68">
        <v>1</v>
      </c>
      <c r="K283" s="62"/>
    </row>
    <row r="284" spans="1:11" s="15" customFormat="1" ht="15.75" customHeight="1" x14ac:dyDescent="0.2">
      <c r="A284" s="150"/>
      <c r="B284" s="146"/>
      <c r="C284" s="357" t="s">
        <v>267</v>
      </c>
      <c r="D284" s="358"/>
      <c r="E284" s="262" t="s">
        <v>5</v>
      </c>
      <c r="F284" s="263"/>
      <c r="G284" s="264"/>
      <c r="H284" s="265">
        <f t="shared" si="38"/>
        <v>0</v>
      </c>
      <c r="J284" s="68">
        <v>1</v>
      </c>
      <c r="K284" s="62"/>
    </row>
    <row r="285" spans="1:11" s="15" customFormat="1" ht="15.75" customHeight="1" x14ac:dyDescent="0.2">
      <c r="A285" s="150"/>
      <c r="B285" s="146"/>
      <c r="C285" s="357" t="s">
        <v>268</v>
      </c>
      <c r="D285" s="358"/>
      <c r="E285" s="262" t="s">
        <v>5</v>
      </c>
      <c r="F285" s="263"/>
      <c r="G285" s="264"/>
      <c r="H285" s="265">
        <f t="shared" si="38"/>
        <v>0</v>
      </c>
      <c r="J285" s="68">
        <v>1</v>
      </c>
      <c r="K285" s="62"/>
    </row>
    <row r="286" spans="1:11" s="15" customFormat="1" ht="15.75" customHeight="1" x14ac:dyDescent="0.2">
      <c r="A286" s="150"/>
      <c r="B286" s="146"/>
      <c r="C286" s="357" t="s">
        <v>269</v>
      </c>
      <c r="D286" s="358"/>
      <c r="E286" s="262" t="s">
        <v>5</v>
      </c>
      <c r="F286" s="263"/>
      <c r="G286" s="264"/>
      <c r="H286" s="265">
        <f t="shared" si="38"/>
        <v>0</v>
      </c>
      <c r="J286" s="68">
        <v>1</v>
      </c>
      <c r="K286" s="62"/>
    </row>
    <row r="287" spans="1:11" s="15" customFormat="1" ht="30" customHeight="1" x14ac:dyDescent="0.2">
      <c r="A287" s="150"/>
      <c r="B287" s="146"/>
      <c r="C287" s="357" t="s">
        <v>270</v>
      </c>
      <c r="D287" s="358"/>
      <c r="E287" s="262" t="s">
        <v>5</v>
      </c>
      <c r="F287" s="263"/>
      <c r="G287" s="264"/>
      <c r="H287" s="265">
        <f t="shared" si="38"/>
        <v>0</v>
      </c>
      <c r="J287" s="68">
        <v>1</v>
      </c>
      <c r="K287" s="62"/>
    </row>
    <row r="288" spans="1:11" s="15" customFormat="1" ht="15.75" customHeight="1" x14ac:dyDescent="0.2">
      <c r="A288" s="150"/>
      <c r="B288" s="146"/>
      <c r="C288" s="357" t="s">
        <v>273</v>
      </c>
      <c r="D288" s="358"/>
      <c r="E288" s="262" t="s">
        <v>5</v>
      </c>
      <c r="F288" s="263"/>
      <c r="G288" s="264"/>
      <c r="H288" s="265">
        <f t="shared" si="38"/>
        <v>0</v>
      </c>
      <c r="J288" s="68">
        <v>1</v>
      </c>
      <c r="K288" s="62"/>
    </row>
    <row r="289" spans="1:11" s="15" customFormat="1" ht="15.75" customHeight="1" x14ac:dyDescent="0.2">
      <c r="A289" s="150"/>
      <c r="B289" s="146"/>
      <c r="C289" s="357" t="s">
        <v>274</v>
      </c>
      <c r="D289" s="358"/>
      <c r="E289" s="262" t="s">
        <v>5</v>
      </c>
      <c r="F289" s="263"/>
      <c r="G289" s="264"/>
      <c r="H289" s="265">
        <f t="shared" si="38"/>
        <v>0</v>
      </c>
      <c r="J289" s="68">
        <v>1</v>
      </c>
      <c r="K289" s="62"/>
    </row>
    <row r="290" spans="1:11" s="15" customFormat="1" ht="11.25" customHeight="1" x14ac:dyDescent="0.2">
      <c r="A290" s="150"/>
      <c r="B290" s="146"/>
      <c r="C290" s="361"/>
      <c r="D290" s="362"/>
      <c r="E290" s="281"/>
      <c r="F290" s="282"/>
      <c r="G290" s="283"/>
      <c r="H290" s="284"/>
    </row>
    <row r="291" spans="1:11" s="15" customFormat="1" ht="18" customHeight="1" x14ac:dyDescent="0.2">
      <c r="A291" s="150"/>
      <c r="B291" s="146"/>
      <c r="C291" s="329" t="s">
        <v>254</v>
      </c>
      <c r="D291" s="330"/>
      <c r="E291" s="250" t="s">
        <v>5</v>
      </c>
      <c r="F291" s="251"/>
      <c r="G291" s="232"/>
      <c r="H291" s="214">
        <f t="shared" ref="H291:H296" si="39">F291*G291</f>
        <v>0</v>
      </c>
      <c r="J291" s="68">
        <v>1</v>
      </c>
      <c r="K291" s="62"/>
    </row>
    <row r="292" spans="1:11" s="15" customFormat="1" ht="30" customHeight="1" x14ac:dyDescent="0.2">
      <c r="A292" s="150"/>
      <c r="B292" s="146"/>
      <c r="C292" s="329" t="s">
        <v>255</v>
      </c>
      <c r="D292" s="330"/>
      <c r="E292" s="250" t="s">
        <v>5</v>
      </c>
      <c r="F292" s="251"/>
      <c r="G292" s="232"/>
      <c r="H292" s="214">
        <f t="shared" si="39"/>
        <v>0</v>
      </c>
      <c r="J292" s="68">
        <v>1</v>
      </c>
      <c r="K292" s="62"/>
    </row>
    <row r="293" spans="1:11" s="15" customFormat="1" ht="42.75" customHeight="1" x14ac:dyDescent="0.2">
      <c r="A293" s="150"/>
      <c r="B293" s="146"/>
      <c r="C293" s="329" t="s">
        <v>244</v>
      </c>
      <c r="D293" s="330"/>
      <c r="E293" s="250" t="s">
        <v>5</v>
      </c>
      <c r="F293" s="251"/>
      <c r="G293" s="232"/>
      <c r="H293" s="214">
        <f t="shared" si="39"/>
        <v>0</v>
      </c>
      <c r="J293" s="68">
        <v>1</v>
      </c>
      <c r="K293" s="62"/>
    </row>
    <row r="294" spans="1:11" s="15" customFormat="1" ht="30" customHeight="1" x14ac:dyDescent="0.2">
      <c r="A294" s="150"/>
      <c r="B294" s="146"/>
      <c r="C294" s="329" t="s">
        <v>246</v>
      </c>
      <c r="D294" s="330"/>
      <c r="E294" s="250" t="s">
        <v>5</v>
      </c>
      <c r="F294" s="251"/>
      <c r="G294" s="232"/>
      <c r="H294" s="214">
        <f t="shared" si="39"/>
        <v>0</v>
      </c>
      <c r="J294" s="68">
        <v>1</v>
      </c>
      <c r="K294" s="62"/>
    </row>
    <row r="295" spans="1:11" s="15" customFormat="1" ht="30" customHeight="1" x14ac:dyDescent="0.2">
      <c r="A295" s="150"/>
      <c r="B295" s="146"/>
      <c r="C295" s="329" t="s">
        <v>245</v>
      </c>
      <c r="D295" s="330"/>
      <c r="E295" s="250" t="s">
        <v>5</v>
      </c>
      <c r="F295" s="251"/>
      <c r="G295" s="232"/>
      <c r="H295" s="214">
        <f t="shared" si="39"/>
        <v>0</v>
      </c>
      <c r="J295" s="68">
        <v>1</v>
      </c>
      <c r="K295" s="62"/>
    </row>
    <row r="296" spans="1:11" s="15" customFormat="1" ht="42.75" customHeight="1" x14ac:dyDescent="0.2">
      <c r="A296" s="150"/>
      <c r="B296" s="146"/>
      <c r="C296" s="329" t="s">
        <v>413</v>
      </c>
      <c r="D296" s="330"/>
      <c r="E296" s="250" t="s">
        <v>5</v>
      </c>
      <c r="F296" s="251"/>
      <c r="G296" s="232"/>
      <c r="H296" s="214">
        <f t="shared" si="39"/>
        <v>0</v>
      </c>
      <c r="J296" s="68">
        <v>1</v>
      </c>
      <c r="K296" s="62"/>
    </row>
    <row r="297" spans="1:11" s="8" customFormat="1" ht="22.5" customHeight="1" x14ac:dyDescent="0.2">
      <c r="A297" s="149"/>
      <c r="B297" s="58"/>
      <c r="C297" s="76" t="s">
        <v>247</v>
      </c>
      <c r="D297" s="58"/>
      <c r="E297" s="252"/>
      <c r="F297" s="253"/>
      <c r="G297" s="254"/>
      <c r="H297" s="259">
        <f>SUM(H258:H296)</f>
        <v>0</v>
      </c>
    </row>
    <row r="298" spans="1:11" s="8" customFormat="1" ht="22.5" customHeight="1" x14ac:dyDescent="0.2">
      <c r="A298" s="149"/>
      <c r="B298" s="78" t="s">
        <v>249</v>
      </c>
      <c r="C298" s="78" t="s">
        <v>248</v>
      </c>
      <c r="D298" s="66"/>
      <c r="E298" s="247"/>
      <c r="F298" s="247"/>
      <c r="G298" s="248"/>
      <c r="H298" s="249"/>
      <c r="J298" s="8" t="s">
        <v>74</v>
      </c>
      <c r="K298" s="67"/>
    </row>
    <row r="299" spans="1:11" s="15" customFormat="1" ht="21" customHeight="1" x14ac:dyDescent="0.2">
      <c r="A299" s="150"/>
      <c r="B299" s="146"/>
      <c r="C299" s="329" t="s">
        <v>250</v>
      </c>
      <c r="D299" s="330"/>
      <c r="E299" s="250" t="s">
        <v>1</v>
      </c>
      <c r="F299" s="251"/>
      <c r="G299" s="232"/>
      <c r="H299" s="214">
        <f t="shared" ref="H299:H303" si="40">F299*G299</f>
        <v>0</v>
      </c>
      <c r="J299" s="68">
        <v>1</v>
      </c>
      <c r="K299" s="62"/>
    </row>
    <row r="300" spans="1:11" s="15" customFormat="1" ht="28.5" customHeight="1" x14ac:dyDescent="0.2">
      <c r="A300" s="150"/>
      <c r="B300" s="146"/>
      <c r="C300" s="329" t="s">
        <v>251</v>
      </c>
      <c r="D300" s="330"/>
      <c r="E300" s="250" t="s">
        <v>16</v>
      </c>
      <c r="F300" s="251"/>
      <c r="G300" s="232"/>
      <c r="H300" s="214">
        <f t="shared" si="40"/>
        <v>0</v>
      </c>
      <c r="J300" s="68">
        <v>1</v>
      </c>
      <c r="K300" s="62"/>
    </row>
    <row r="301" spans="1:11" s="15" customFormat="1" ht="45" customHeight="1" x14ac:dyDescent="0.2">
      <c r="A301" s="150"/>
      <c r="B301" s="146"/>
      <c r="C301" s="329" t="s">
        <v>252</v>
      </c>
      <c r="D301" s="330"/>
      <c r="E301" s="250" t="s">
        <v>1</v>
      </c>
      <c r="F301" s="251"/>
      <c r="G301" s="232"/>
      <c r="H301" s="214">
        <f t="shared" si="40"/>
        <v>0</v>
      </c>
      <c r="J301" s="68">
        <v>1</v>
      </c>
      <c r="K301" s="62"/>
    </row>
    <row r="302" spans="1:11" s="15" customFormat="1" ht="27.75" customHeight="1" x14ac:dyDescent="0.2">
      <c r="A302" s="150"/>
      <c r="B302" s="146"/>
      <c r="C302" s="329" t="s">
        <v>253</v>
      </c>
      <c r="D302" s="330"/>
      <c r="E302" s="250" t="s">
        <v>1</v>
      </c>
      <c r="F302" s="251"/>
      <c r="G302" s="232"/>
      <c r="H302" s="214">
        <f t="shared" si="40"/>
        <v>0</v>
      </c>
      <c r="J302" s="68">
        <v>1</v>
      </c>
      <c r="K302" s="62"/>
    </row>
    <row r="303" spans="1:11" s="15" customFormat="1" ht="45" customHeight="1" x14ac:dyDescent="0.2">
      <c r="A303" s="150"/>
      <c r="B303" s="146"/>
      <c r="C303" s="329" t="s">
        <v>256</v>
      </c>
      <c r="D303" s="330"/>
      <c r="E303" s="250" t="s">
        <v>1</v>
      </c>
      <c r="F303" s="251"/>
      <c r="G303" s="232"/>
      <c r="H303" s="214">
        <f t="shared" si="40"/>
        <v>0</v>
      </c>
      <c r="J303" s="68">
        <v>1</v>
      </c>
      <c r="K303" s="62"/>
    </row>
    <row r="304" spans="1:11" s="8" customFormat="1" ht="22.5" customHeight="1" x14ac:dyDescent="0.2">
      <c r="A304" s="149"/>
      <c r="B304" s="58"/>
      <c r="C304" s="76" t="s">
        <v>292</v>
      </c>
      <c r="D304" s="58"/>
      <c r="E304" s="252"/>
      <c r="F304" s="253"/>
      <c r="G304" s="254"/>
      <c r="H304" s="259">
        <f>SUM(H299:H303)</f>
        <v>0</v>
      </c>
    </row>
    <row r="305" spans="1:15" s="8" customFormat="1" ht="22.5" customHeight="1" x14ac:dyDescent="0.2">
      <c r="A305" s="149"/>
      <c r="B305" s="78" t="s">
        <v>293</v>
      </c>
      <c r="C305" s="78" t="s">
        <v>294</v>
      </c>
      <c r="D305" s="66"/>
      <c r="E305" s="247"/>
      <c r="F305" s="247"/>
      <c r="G305" s="248"/>
      <c r="H305" s="249"/>
      <c r="J305" s="8" t="s">
        <v>74</v>
      </c>
      <c r="K305" s="67"/>
      <c r="O305" s="59"/>
    </row>
    <row r="306" spans="1:15" s="15" customFormat="1" ht="19.5" customHeight="1" x14ac:dyDescent="0.2">
      <c r="A306" s="150"/>
      <c r="B306" s="146"/>
      <c r="C306" s="329" t="s">
        <v>295</v>
      </c>
      <c r="D306" s="330"/>
      <c r="E306" s="250" t="s">
        <v>1</v>
      </c>
      <c r="F306" s="251"/>
      <c r="G306" s="232"/>
      <c r="H306" s="214">
        <f t="shared" ref="H306:H307" si="41">F306*G306</f>
        <v>0</v>
      </c>
      <c r="J306" s="68">
        <v>1</v>
      </c>
      <c r="K306" s="62"/>
    </row>
    <row r="307" spans="1:15" s="15" customFormat="1" ht="19.5" customHeight="1" x14ac:dyDescent="0.2">
      <c r="A307" s="150"/>
      <c r="B307" s="146"/>
      <c r="C307" s="329" t="s">
        <v>296</v>
      </c>
      <c r="D307" s="330"/>
      <c r="E307" s="250" t="s">
        <v>1</v>
      </c>
      <c r="F307" s="251"/>
      <c r="G307" s="232"/>
      <c r="H307" s="214">
        <f t="shared" si="41"/>
        <v>0</v>
      </c>
      <c r="J307" s="68">
        <v>1</v>
      </c>
      <c r="K307" s="62"/>
    </row>
    <row r="308" spans="1:15" s="8" customFormat="1" ht="22.5" customHeight="1" x14ac:dyDescent="0.2">
      <c r="A308" s="149"/>
      <c r="B308" s="58"/>
      <c r="C308" s="76" t="s">
        <v>297</v>
      </c>
      <c r="D308" s="58"/>
      <c r="E308" s="252"/>
      <c r="F308" s="253"/>
      <c r="G308" s="254"/>
      <c r="H308" s="259">
        <f>SUM(H306:H307)</f>
        <v>0</v>
      </c>
    </row>
    <row r="309" spans="1:15" s="8" customFormat="1" ht="22.5" customHeight="1" x14ac:dyDescent="0.2">
      <c r="A309" s="149"/>
      <c r="B309" s="78" t="s">
        <v>400</v>
      </c>
      <c r="C309" s="78" t="s">
        <v>401</v>
      </c>
      <c r="D309" s="66"/>
      <c r="E309" s="247"/>
      <c r="F309" s="247"/>
      <c r="G309" s="248"/>
      <c r="H309" s="249"/>
      <c r="J309" s="8" t="s">
        <v>74</v>
      </c>
      <c r="K309" s="67"/>
      <c r="O309" s="59"/>
    </row>
    <row r="310" spans="1:15" s="15" customFormat="1" ht="30.75" customHeight="1" x14ac:dyDescent="0.2">
      <c r="A310" s="150"/>
      <c r="B310" s="146"/>
      <c r="C310" s="329" t="s">
        <v>403</v>
      </c>
      <c r="D310" s="330"/>
      <c r="E310" s="250" t="s">
        <v>5</v>
      </c>
      <c r="F310" s="251"/>
      <c r="G310" s="232"/>
      <c r="H310" s="214">
        <f t="shared" ref="H310:H311" si="42">F310*G310</f>
        <v>0</v>
      </c>
      <c r="J310" s="68">
        <v>1</v>
      </c>
      <c r="K310" s="62"/>
    </row>
    <row r="311" spans="1:15" s="15" customFormat="1" ht="32.25" customHeight="1" x14ac:dyDescent="0.2">
      <c r="A311" s="150"/>
      <c r="B311" s="146"/>
      <c r="C311" s="329" t="s">
        <v>402</v>
      </c>
      <c r="D311" s="330"/>
      <c r="E311" s="250" t="s">
        <v>5</v>
      </c>
      <c r="F311" s="251"/>
      <c r="G311" s="232"/>
      <c r="H311" s="214">
        <f t="shared" si="42"/>
        <v>0</v>
      </c>
      <c r="J311" s="68">
        <v>1</v>
      </c>
      <c r="K311" s="62"/>
    </row>
    <row r="312" spans="1:15" s="8" customFormat="1" ht="22.5" customHeight="1" x14ac:dyDescent="0.2">
      <c r="A312" s="151"/>
      <c r="B312" s="58"/>
      <c r="C312" s="76" t="s">
        <v>404</v>
      </c>
      <c r="D312" s="58"/>
      <c r="E312" s="252"/>
      <c r="F312" s="253"/>
      <c r="G312" s="254"/>
      <c r="H312" s="259">
        <f>SUM(H310:H311)</f>
        <v>0</v>
      </c>
    </row>
    <row r="313" spans="1:15" s="8" customFormat="1" ht="22.5" customHeight="1" x14ac:dyDescent="0.2">
      <c r="A313" s="63"/>
      <c r="B313" s="58"/>
      <c r="C313" s="64" t="s">
        <v>214</v>
      </c>
      <c r="D313" s="58"/>
      <c r="E313" s="252"/>
      <c r="F313" s="252"/>
      <c r="G313" s="254"/>
      <c r="H313" s="255">
        <f>+H312+H308+H304+H297+H256+H253+H115+H235+H211+H207+H185+H174+H167+H130+H91+H68+H43</f>
        <v>0</v>
      </c>
    </row>
    <row r="314" spans="1:15" ht="13.5" customHeight="1" x14ac:dyDescent="0.2">
      <c r="C314" s="59"/>
    </row>
    <row r="315" spans="1:15" s="8" customFormat="1" ht="22.5" customHeight="1" x14ac:dyDescent="0.2">
      <c r="A315" s="75" t="s">
        <v>298</v>
      </c>
      <c r="B315" s="60"/>
      <c r="C315" s="64" t="s">
        <v>299</v>
      </c>
      <c r="D315" s="60"/>
      <c r="E315" s="227"/>
      <c r="F315" s="227"/>
      <c r="G315" s="228"/>
      <c r="H315" s="229"/>
    </row>
    <row r="316" spans="1:15" s="8" customFormat="1" ht="22.5" customHeight="1" x14ac:dyDescent="0.2">
      <c r="A316" s="149"/>
      <c r="B316" s="78" t="s">
        <v>300</v>
      </c>
      <c r="C316" s="78" t="s">
        <v>301</v>
      </c>
      <c r="D316" s="66"/>
      <c r="E316" s="247"/>
      <c r="F316" s="247"/>
      <c r="G316" s="248"/>
      <c r="H316" s="249"/>
      <c r="J316" s="8" t="s">
        <v>74</v>
      </c>
      <c r="K316" s="67"/>
    </row>
    <row r="317" spans="1:15" s="15" customFormat="1" ht="56.25" customHeight="1" x14ac:dyDescent="0.2">
      <c r="A317" s="150"/>
      <c r="B317" s="146"/>
      <c r="C317" s="329" t="s">
        <v>316</v>
      </c>
      <c r="D317" s="330"/>
      <c r="E317" s="250" t="s">
        <v>1</v>
      </c>
      <c r="F317" s="251"/>
      <c r="G317" s="232"/>
      <c r="H317" s="214">
        <f t="shared" ref="H317:H318" si="43">F317*G317</f>
        <v>0</v>
      </c>
      <c r="J317" s="68">
        <v>1</v>
      </c>
      <c r="K317" s="62"/>
    </row>
    <row r="318" spans="1:15" s="15" customFormat="1" ht="18" customHeight="1" x14ac:dyDescent="0.2">
      <c r="A318" s="150"/>
      <c r="B318" s="146"/>
      <c r="C318" s="329" t="s">
        <v>302</v>
      </c>
      <c r="D318" s="330" t="s">
        <v>1</v>
      </c>
      <c r="E318" s="250" t="s">
        <v>1</v>
      </c>
      <c r="F318" s="251"/>
      <c r="G318" s="232"/>
      <c r="H318" s="214">
        <f t="shared" si="43"/>
        <v>0</v>
      </c>
      <c r="J318" s="68"/>
      <c r="K318" s="62"/>
    </row>
    <row r="319" spans="1:15" s="8" customFormat="1" ht="22.5" customHeight="1" x14ac:dyDescent="0.2">
      <c r="A319" s="149"/>
      <c r="B319" s="58"/>
      <c r="C319" s="76" t="s">
        <v>306</v>
      </c>
      <c r="D319" s="58"/>
      <c r="E319" s="252"/>
      <c r="F319" s="253"/>
      <c r="G319" s="254"/>
      <c r="H319" s="259">
        <f>SUM(H317:H318)</f>
        <v>0</v>
      </c>
    </row>
    <row r="320" spans="1:15" s="8" customFormat="1" ht="22.5" customHeight="1" x14ac:dyDescent="0.2">
      <c r="A320" s="149"/>
      <c r="B320" s="78" t="s">
        <v>305</v>
      </c>
      <c r="C320" s="78" t="s">
        <v>304</v>
      </c>
      <c r="D320" s="66"/>
      <c r="E320" s="247"/>
      <c r="F320" s="247"/>
      <c r="G320" s="248"/>
      <c r="H320" s="249"/>
      <c r="J320" s="8" t="s">
        <v>74</v>
      </c>
      <c r="K320" s="67"/>
    </row>
    <row r="321" spans="1:11" s="15" customFormat="1" ht="27.75" customHeight="1" x14ac:dyDescent="0.2">
      <c r="A321" s="150"/>
      <c r="B321" s="146"/>
      <c r="C321" s="329" t="s">
        <v>303</v>
      </c>
      <c r="D321" s="330" t="s">
        <v>1</v>
      </c>
      <c r="E321" s="250" t="s">
        <v>5</v>
      </c>
      <c r="F321" s="251"/>
      <c r="G321" s="232"/>
      <c r="H321" s="214">
        <f t="shared" ref="H321" si="44">F321*G321</f>
        <v>0</v>
      </c>
      <c r="J321" s="68"/>
      <c r="K321" s="62"/>
    </row>
    <row r="322" spans="1:11" s="8" customFormat="1" ht="22.5" customHeight="1" x14ac:dyDescent="0.2">
      <c r="A322" s="149"/>
      <c r="B322" s="58"/>
      <c r="C322" s="76" t="s">
        <v>307</v>
      </c>
      <c r="D322" s="58"/>
      <c r="E322" s="252"/>
      <c r="F322" s="253"/>
      <c r="G322" s="254"/>
      <c r="H322" s="259">
        <f>SUM(H321)</f>
        <v>0</v>
      </c>
    </row>
    <row r="323" spans="1:11" s="8" customFormat="1" ht="22.5" customHeight="1" x14ac:dyDescent="0.2">
      <c r="A323" s="149"/>
      <c r="B323" s="78" t="s">
        <v>308</v>
      </c>
      <c r="C323" s="78" t="s">
        <v>310</v>
      </c>
      <c r="D323" s="66"/>
      <c r="E323" s="247"/>
      <c r="F323" s="247"/>
      <c r="G323" s="248"/>
      <c r="H323" s="249"/>
      <c r="J323" s="8" t="s">
        <v>74</v>
      </c>
      <c r="K323" s="67"/>
    </row>
    <row r="324" spans="1:11" s="15" customFormat="1" ht="27.75" customHeight="1" x14ac:dyDescent="0.2">
      <c r="A324" s="150"/>
      <c r="B324" s="146"/>
      <c r="C324" s="329" t="s">
        <v>311</v>
      </c>
      <c r="D324" s="330" t="s">
        <v>1</v>
      </c>
      <c r="E324" s="250" t="s">
        <v>1</v>
      </c>
      <c r="F324" s="251"/>
      <c r="G324" s="232"/>
      <c r="H324" s="214">
        <f t="shared" ref="H324:H325" si="45">F324*G324</f>
        <v>0</v>
      </c>
      <c r="J324" s="68"/>
      <c r="K324" s="62"/>
    </row>
    <row r="325" spans="1:11" s="15" customFormat="1" ht="27.75" customHeight="1" x14ac:dyDescent="0.2">
      <c r="A325" s="150"/>
      <c r="B325" s="146"/>
      <c r="C325" s="329" t="s">
        <v>330</v>
      </c>
      <c r="D325" s="330" t="s">
        <v>1</v>
      </c>
      <c r="E325" s="250" t="s">
        <v>1</v>
      </c>
      <c r="F325" s="251"/>
      <c r="G325" s="232"/>
      <c r="H325" s="214">
        <f t="shared" si="45"/>
        <v>0</v>
      </c>
      <c r="J325" s="68"/>
      <c r="K325" s="62"/>
    </row>
    <row r="326" spans="1:11" s="8" customFormat="1" ht="22.5" customHeight="1" x14ac:dyDescent="0.2">
      <c r="A326" s="151"/>
      <c r="B326" s="58"/>
      <c r="C326" s="76" t="s">
        <v>309</v>
      </c>
      <c r="D326" s="58"/>
      <c r="E326" s="252"/>
      <c r="F326" s="253"/>
      <c r="G326" s="254"/>
      <c r="H326" s="259">
        <f>SUM(H324:H325)</f>
        <v>0</v>
      </c>
    </row>
    <row r="327" spans="1:11" s="8" customFormat="1" ht="22.5" customHeight="1" x14ac:dyDescent="0.2">
      <c r="A327" s="63"/>
      <c r="B327" s="58"/>
      <c r="C327" s="64" t="s">
        <v>312</v>
      </c>
      <c r="D327" s="58"/>
      <c r="E327" s="252"/>
      <c r="F327" s="252"/>
      <c r="G327" s="254"/>
      <c r="H327" s="255">
        <f>+H326+H322+H319</f>
        <v>0</v>
      </c>
    </row>
    <row r="328" spans="1:11" ht="13.5" customHeight="1" x14ac:dyDescent="0.2">
      <c r="C328" s="59"/>
    </row>
    <row r="329" spans="1:11" s="8" customFormat="1" ht="22.5" customHeight="1" x14ac:dyDescent="0.2">
      <c r="A329" s="75" t="s">
        <v>313</v>
      </c>
      <c r="B329" s="60"/>
      <c r="C329" s="64" t="s">
        <v>339</v>
      </c>
      <c r="D329" s="60"/>
      <c r="E329" s="227"/>
      <c r="F329" s="227"/>
      <c r="G329" s="228"/>
      <c r="H329" s="229"/>
    </row>
    <row r="330" spans="1:11" s="8" customFormat="1" ht="22.5" customHeight="1" x14ac:dyDescent="0.2">
      <c r="A330" s="149"/>
      <c r="B330" s="78" t="s">
        <v>315</v>
      </c>
      <c r="C330" s="78" t="s">
        <v>314</v>
      </c>
      <c r="D330" s="66"/>
      <c r="E330" s="247"/>
      <c r="F330" s="247"/>
      <c r="G330" s="248"/>
      <c r="H330" s="249"/>
      <c r="J330" s="8" t="s">
        <v>74</v>
      </c>
      <c r="K330" s="67"/>
    </row>
    <row r="331" spans="1:11" s="15" customFormat="1" ht="57" customHeight="1" x14ac:dyDescent="0.2">
      <c r="A331" s="150"/>
      <c r="B331" s="146"/>
      <c r="C331" s="329" t="s">
        <v>317</v>
      </c>
      <c r="D331" s="330"/>
      <c r="E331" s="250" t="s">
        <v>1</v>
      </c>
      <c r="F331" s="251"/>
      <c r="G331" s="232"/>
      <c r="H331" s="214">
        <f t="shared" ref="H331:H332" si="46">F331*G331</f>
        <v>0</v>
      </c>
      <c r="J331" s="68">
        <v>1</v>
      </c>
      <c r="K331" s="62"/>
    </row>
    <row r="332" spans="1:11" s="15" customFormat="1" ht="39.75" customHeight="1" x14ac:dyDescent="0.2">
      <c r="A332" s="150"/>
      <c r="B332" s="73"/>
      <c r="C332" s="329" t="s">
        <v>325</v>
      </c>
      <c r="D332" s="330" t="s">
        <v>1</v>
      </c>
      <c r="E332" s="250" t="s">
        <v>5</v>
      </c>
      <c r="F332" s="257"/>
      <c r="G332" s="233"/>
      <c r="H332" s="214">
        <f t="shared" si="46"/>
        <v>0</v>
      </c>
    </row>
    <row r="333" spans="1:11" s="15" customFormat="1" ht="32.25" customHeight="1" x14ac:dyDescent="0.2">
      <c r="A333" s="150"/>
      <c r="B333" s="73"/>
      <c r="C333" s="329" t="s">
        <v>320</v>
      </c>
      <c r="D333" s="331" t="s">
        <v>1</v>
      </c>
      <c r="E333" s="250" t="s">
        <v>5</v>
      </c>
      <c r="F333" s="257"/>
      <c r="G333" s="233"/>
      <c r="H333" s="214">
        <f t="shared" ref="H333:H351" si="47">F333*G333</f>
        <v>0</v>
      </c>
    </row>
    <row r="334" spans="1:11" s="15" customFormat="1" ht="15.75" customHeight="1" x14ac:dyDescent="0.2">
      <c r="A334" s="150"/>
      <c r="B334" s="73"/>
      <c r="C334" s="329" t="s">
        <v>234</v>
      </c>
      <c r="D334" s="330" t="s">
        <v>1</v>
      </c>
      <c r="E334" s="250" t="s">
        <v>5</v>
      </c>
      <c r="F334" s="257"/>
      <c r="G334" s="233"/>
      <c r="H334" s="214">
        <f t="shared" si="47"/>
        <v>0</v>
      </c>
    </row>
    <row r="335" spans="1:11" s="15" customFormat="1" ht="16.5" customHeight="1" x14ac:dyDescent="0.2">
      <c r="A335" s="150"/>
      <c r="B335" s="73"/>
      <c r="C335" s="332" t="s">
        <v>233</v>
      </c>
      <c r="D335" s="333"/>
      <c r="E335" s="250" t="s">
        <v>5</v>
      </c>
      <c r="F335" s="260"/>
      <c r="G335" s="258"/>
      <c r="H335" s="214">
        <f t="shared" si="47"/>
        <v>0</v>
      </c>
    </row>
    <row r="336" spans="1:11" s="15" customFormat="1" ht="32.25" customHeight="1" x14ac:dyDescent="0.2">
      <c r="A336" s="150"/>
      <c r="B336" s="73"/>
      <c r="C336" s="332" t="s">
        <v>231</v>
      </c>
      <c r="D336" s="333"/>
      <c r="E336" s="250" t="s">
        <v>5</v>
      </c>
      <c r="F336" s="260"/>
      <c r="G336" s="258"/>
      <c r="H336" s="214">
        <f t="shared" si="47"/>
        <v>0</v>
      </c>
    </row>
    <row r="337" spans="1:11" s="15" customFormat="1" ht="15.75" customHeight="1" x14ac:dyDescent="0.2">
      <c r="A337" s="150"/>
      <c r="B337" s="73"/>
      <c r="C337" s="332" t="s">
        <v>232</v>
      </c>
      <c r="D337" s="333"/>
      <c r="E337" s="250" t="s">
        <v>5</v>
      </c>
      <c r="F337" s="260"/>
      <c r="G337" s="258"/>
      <c r="H337" s="214">
        <f t="shared" si="47"/>
        <v>0</v>
      </c>
    </row>
    <row r="338" spans="1:11" s="15" customFormat="1" ht="45.75" customHeight="1" x14ac:dyDescent="0.2">
      <c r="A338" s="150"/>
      <c r="B338" s="73"/>
      <c r="C338" s="351" t="s">
        <v>224</v>
      </c>
      <c r="D338" s="352"/>
      <c r="E338" s="250" t="s">
        <v>5</v>
      </c>
      <c r="F338" s="260"/>
      <c r="G338" s="258"/>
      <c r="H338" s="214">
        <f t="shared" si="47"/>
        <v>0</v>
      </c>
    </row>
    <row r="339" spans="1:11" s="15" customFormat="1" ht="41.25" customHeight="1" x14ac:dyDescent="0.2">
      <c r="A339" s="150"/>
      <c r="B339" s="73"/>
      <c r="C339" s="351" t="s">
        <v>324</v>
      </c>
      <c r="D339" s="352"/>
      <c r="E339" s="250" t="s">
        <v>5</v>
      </c>
      <c r="F339" s="260"/>
      <c r="G339" s="258"/>
      <c r="H339" s="214">
        <f t="shared" si="47"/>
        <v>0</v>
      </c>
    </row>
    <row r="340" spans="1:11" s="15" customFormat="1" ht="30.75" customHeight="1" x14ac:dyDescent="0.2">
      <c r="A340" s="150"/>
      <c r="B340" s="73"/>
      <c r="C340" s="329" t="s">
        <v>222</v>
      </c>
      <c r="D340" s="330" t="s">
        <v>1</v>
      </c>
      <c r="E340" s="250" t="s">
        <v>5</v>
      </c>
      <c r="F340" s="257"/>
      <c r="G340" s="233"/>
      <c r="H340" s="214">
        <f t="shared" si="47"/>
        <v>0</v>
      </c>
    </row>
    <row r="341" spans="1:11" s="15" customFormat="1" ht="41.25" customHeight="1" x14ac:dyDescent="0.2">
      <c r="A341" s="150"/>
      <c r="B341" s="73"/>
      <c r="C341" s="329" t="s">
        <v>221</v>
      </c>
      <c r="D341" s="330" t="s">
        <v>1</v>
      </c>
      <c r="E341" s="250" t="s">
        <v>5</v>
      </c>
      <c r="F341" s="257"/>
      <c r="G341" s="233"/>
      <c r="H341" s="214">
        <f t="shared" si="47"/>
        <v>0</v>
      </c>
    </row>
    <row r="342" spans="1:11" s="15" customFormat="1" ht="30.75" customHeight="1" x14ac:dyDescent="0.2">
      <c r="A342" s="150"/>
      <c r="B342" s="73"/>
      <c r="C342" s="329" t="s">
        <v>226</v>
      </c>
      <c r="D342" s="330" t="s">
        <v>1</v>
      </c>
      <c r="E342" s="250" t="s">
        <v>5</v>
      </c>
      <c r="F342" s="257"/>
      <c r="G342" s="233"/>
      <c r="H342" s="214">
        <f t="shared" si="47"/>
        <v>0</v>
      </c>
    </row>
    <row r="343" spans="1:11" s="15" customFormat="1" ht="15.75" customHeight="1" x14ac:dyDescent="0.2">
      <c r="A343" s="150"/>
      <c r="B343" s="73"/>
      <c r="C343" s="329" t="s">
        <v>227</v>
      </c>
      <c r="D343" s="330" t="s">
        <v>1</v>
      </c>
      <c r="E343" s="250" t="s">
        <v>5</v>
      </c>
      <c r="F343" s="257"/>
      <c r="G343" s="233"/>
      <c r="H343" s="214">
        <f t="shared" si="47"/>
        <v>0</v>
      </c>
    </row>
    <row r="344" spans="1:11" s="15" customFormat="1" ht="15.75" customHeight="1" x14ac:dyDescent="0.2">
      <c r="A344" s="150"/>
      <c r="B344" s="73"/>
      <c r="C344" s="329" t="s">
        <v>229</v>
      </c>
      <c r="D344" s="330" t="s">
        <v>1</v>
      </c>
      <c r="E344" s="250" t="s">
        <v>5</v>
      </c>
      <c r="F344" s="257"/>
      <c r="G344" s="233"/>
      <c r="H344" s="214">
        <f t="shared" si="47"/>
        <v>0</v>
      </c>
    </row>
    <row r="345" spans="1:11" s="15" customFormat="1" ht="15.75" customHeight="1" x14ac:dyDescent="0.2">
      <c r="A345" s="150"/>
      <c r="B345" s="73"/>
      <c r="C345" s="329" t="s">
        <v>230</v>
      </c>
      <c r="D345" s="330" t="s">
        <v>1</v>
      </c>
      <c r="E345" s="250" t="s">
        <v>5</v>
      </c>
      <c r="F345" s="257"/>
      <c r="G345" s="233"/>
      <c r="H345" s="214">
        <f t="shared" si="47"/>
        <v>0</v>
      </c>
    </row>
    <row r="346" spans="1:11" s="15" customFormat="1" ht="15.75" customHeight="1" x14ac:dyDescent="0.2">
      <c r="A346" s="150"/>
      <c r="B346" s="73"/>
      <c r="C346" s="329" t="s">
        <v>108</v>
      </c>
      <c r="D346" s="330" t="s">
        <v>1</v>
      </c>
      <c r="E346" s="250" t="s">
        <v>5</v>
      </c>
      <c r="F346" s="257"/>
      <c r="G346" s="233"/>
      <c r="H346" s="214">
        <f t="shared" si="47"/>
        <v>0</v>
      </c>
    </row>
    <row r="347" spans="1:11" s="15" customFormat="1" ht="15.75" customHeight="1" x14ac:dyDescent="0.2">
      <c r="A347" s="150"/>
      <c r="B347" s="73"/>
      <c r="C347" s="329" t="s">
        <v>109</v>
      </c>
      <c r="D347" s="330" t="s">
        <v>1</v>
      </c>
      <c r="E347" s="250" t="s">
        <v>5</v>
      </c>
      <c r="F347" s="257"/>
      <c r="G347" s="233"/>
      <c r="H347" s="214">
        <f t="shared" si="47"/>
        <v>0</v>
      </c>
    </row>
    <row r="348" spans="1:11" s="15" customFormat="1" ht="15.75" customHeight="1" x14ac:dyDescent="0.2">
      <c r="A348" s="150"/>
      <c r="B348" s="73"/>
      <c r="C348" s="329" t="s">
        <v>110</v>
      </c>
      <c r="D348" s="330" t="s">
        <v>1</v>
      </c>
      <c r="E348" s="250" t="s">
        <v>5</v>
      </c>
      <c r="F348" s="260"/>
      <c r="G348" s="258"/>
      <c r="H348" s="214">
        <f t="shared" si="47"/>
        <v>0</v>
      </c>
    </row>
    <row r="349" spans="1:11" s="15" customFormat="1" ht="15.75" customHeight="1" x14ac:dyDescent="0.2">
      <c r="A349" s="150"/>
      <c r="B349" s="73"/>
      <c r="C349" s="329" t="s">
        <v>111</v>
      </c>
      <c r="D349" s="330" t="s">
        <v>1</v>
      </c>
      <c r="E349" s="250" t="s">
        <v>5</v>
      </c>
      <c r="F349" s="260"/>
      <c r="G349" s="258"/>
      <c r="H349" s="214">
        <f t="shared" si="47"/>
        <v>0</v>
      </c>
    </row>
    <row r="350" spans="1:11" s="15" customFormat="1" ht="15.75" customHeight="1" x14ac:dyDescent="0.2">
      <c r="A350" s="150"/>
      <c r="B350" s="73"/>
      <c r="C350" s="329" t="s">
        <v>112</v>
      </c>
      <c r="D350" s="330" t="s">
        <v>1</v>
      </c>
      <c r="E350" s="250" t="s">
        <v>5</v>
      </c>
      <c r="F350" s="260"/>
      <c r="G350" s="258"/>
      <c r="H350" s="214">
        <f t="shared" si="47"/>
        <v>0</v>
      </c>
    </row>
    <row r="351" spans="1:11" s="15" customFormat="1" ht="30.75" customHeight="1" x14ac:dyDescent="0.2">
      <c r="A351" s="150"/>
      <c r="B351" s="146"/>
      <c r="C351" s="329" t="s">
        <v>318</v>
      </c>
      <c r="D351" s="330" t="s">
        <v>1</v>
      </c>
      <c r="E351" s="250" t="s">
        <v>5</v>
      </c>
      <c r="F351" s="251"/>
      <c r="G351" s="232"/>
      <c r="H351" s="214">
        <f t="shared" si="47"/>
        <v>0</v>
      </c>
      <c r="J351" s="68"/>
      <c r="K351" s="62"/>
    </row>
    <row r="352" spans="1:11" s="8" customFormat="1" ht="22.5" customHeight="1" x14ac:dyDescent="0.2">
      <c r="A352" s="149"/>
      <c r="B352" s="58"/>
      <c r="C352" s="76" t="s">
        <v>319</v>
      </c>
      <c r="D352" s="58"/>
      <c r="E352" s="252"/>
      <c r="F352" s="253"/>
      <c r="G352" s="254"/>
      <c r="H352" s="259">
        <f>SUM(H331:H351)</f>
        <v>0</v>
      </c>
    </row>
    <row r="353" spans="1:11" s="8" customFormat="1" ht="22.5" customHeight="1" x14ac:dyDescent="0.2">
      <c r="A353" s="149"/>
      <c r="B353" s="78" t="s">
        <v>321</v>
      </c>
      <c r="C353" s="78" t="s">
        <v>423</v>
      </c>
      <c r="D353" s="66"/>
      <c r="E353" s="247"/>
      <c r="F353" s="247"/>
      <c r="G353" s="248"/>
      <c r="H353" s="249"/>
      <c r="J353" s="8" t="s">
        <v>74</v>
      </c>
      <c r="K353" s="67"/>
    </row>
    <row r="354" spans="1:11" s="15" customFormat="1" ht="57" customHeight="1" x14ac:dyDescent="0.2">
      <c r="A354" s="150"/>
      <c r="B354" s="146"/>
      <c r="C354" s="329" t="s">
        <v>476</v>
      </c>
      <c r="D354" s="330" t="s">
        <v>1</v>
      </c>
      <c r="E354" s="250" t="s">
        <v>1</v>
      </c>
      <c r="F354" s="251"/>
      <c r="G354" s="232"/>
      <c r="H354" s="214">
        <f t="shared" ref="H354:H355" si="48">F354*G354</f>
        <v>0</v>
      </c>
      <c r="J354" s="68"/>
      <c r="K354" s="62"/>
    </row>
    <row r="355" spans="1:11" s="15" customFormat="1" ht="42.75" customHeight="1" x14ac:dyDescent="0.2">
      <c r="A355" s="150"/>
      <c r="B355" s="73"/>
      <c r="C355" s="329" t="s">
        <v>325</v>
      </c>
      <c r="D355" s="330" t="s">
        <v>1</v>
      </c>
      <c r="E355" s="250" t="s">
        <v>5</v>
      </c>
      <c r="F355" s="257"/>
      <c r="G355" s="233"/>
      <c r="H355" s="214">
        <f t="shared" si="48"/>
        <v>0</v>
      </c>
    </row>
    <row r="356" spans="1:11" s="15" customFormat="1" ht="32.25" customHeight="1" x14ac:dyDescent="0.2">
      <c r="A356" s="150"/>
      <c r="B356" s="73"/>
      <c r="C356" s="329" t="s">
        <v>320</v>
      </c>
      <c r="D356" s="331" t="s">
        <v>1</v>
      </c>
      <c r="E356" s="250" t="s">
        <v>5</v>
      </c>
      <c r="F356" s="257"/>
      <c r="G356" s="233"/>
      <c r="H356" s="214">
        <f t="shared" ref="H356:H373" si="49">F356*G356</f>
        <v>0</v>
      </c>
    </row>
    <row r="357" spans="1:11" s="15" customFormat="1" ht="15.75" customHeight="1" x14ac:dyDescent="0.2">
      <c r="A357" s="150"/>
      <c r="B357" s="73"/>
      <c r="C357" s="329" t="s">
        <v>234</v>
      </c>
      <c r="D357" s="330" t="s">
        <v>1</v>
      </c>
      <c r="E357" s="250" t="s">
        <v>5</v>
      </c>
      <c r="F357" s="257"/>
      <c r="G357" s="233"/>
      <c r="H357" s="214">
        <f t="shared" si="49"/>
        <v>0</v>
      </c>
    </row>
    <row r="358" spans="1:11" s="15" customFormat="1" ht="16.5" customHeight="1" x14ac:dyDescent="0.2">
      <c r="A358" s="150"/>
      <c r="B358" s="73"/>
      <c r="C358" s="332" t="s">
        <v>233</v>
      </c>
      <c r="D358" s="333"/>
      <c r="E358" s="250" t="s">
        <v>5</v>
      </c>
      <c r="F358" s="260"/>
      <c r="G358" s="258"/>
      <c r="H358" s="214">
        <f t="shared" si="49"/>
        <v>0</v>
      </c>
    </row>
    <row r="359" spans="1:11" s="15" customFormat="1" ht="32.25" customHeight="1" x14ac:dyDescent="0.2">
      <c r="A359" s="150"/>
      <c r="B359" s="73"/>
      <c r="C359" s="332" t="s">
        <v>231</v>
      </c>
      <c r="D359" s="333"/>
      <c r="E359" s="250" t="s">
        <v>5</v>
      </c>
      <c r="F359" s="260"/>
      <c r="G359" s="258"/>
      <c r="H359" s="214">
        <f t="shared" si="49"/>
        <v>0</v>
      </c>
    </row>
    <row r="360" spans="1:11" s="15" customFormat="1" ht="15.75" customHeight="1" x14ac:dyDescent="0.2">
      <c r="A360" s="150"/>
      <c r="B360" s="73"/>
      <c r="C360" s="332" t="s">
        <v>232</v>
      </c>
      <c r="D360" s="333"/>
      <c r="E360" s="250" t="s">
        <v>5</v>
      </c>
      <c r="F360" s="260"/>
      <c r="G360" s="258"/>
      <c r="H360" s="214">
        <f t="shared" si="49"/>
        <v>0</v>
      </c>
    </row>
    <row r="361" spans="1:11" s="15" customFormat="1" ht="56.25" customHeight="1" x14ac:dyDescent="0.2">
      <c r="A361" s="150"/>
      <c r="B361" s="73"/>
      <c r="C361" s="334" t="s">
        <v>224</v>
      </c>
      <c r="D361" s="335"/>
      <c r="E361" s="250" t="s">
        <v>5</v>
      </c>
      <c r="F361" s="260"/>
      <c r="G361" s="258"/>
      <c r="H361" s="214">
        <f t="shared" si="49"/>
        <v>0</v>
      </c>
    </row>
    <row r="362" spans="1:11" s="15" customFormat="1" ht="41.25" customHeight="1" x14ac:dyDescent="0.2">
      <c r="A362" s="150"/>
      <c r="B362" s="73"/>
      <c r="C362" s="351" t="s">
        <v>323</v>
      </c>
      <c r="D362" s="352"/>
      <c r="E362" s="250" t="s">
        <v>5</v>
      </c>
      <c r="F362" s="260"/>
      <c r="G362" s="258"/>
      <c r="H362" s="214">
        <f t="shared" si="49"/>
        <v>0</v>
      </c>
    </row>
    <row r="363" spans="1:11" s="15" customFormat="1" ht="30.75" customHeight="1" x14ac:dyDescent="0.2">
      <c r="A363" s="150"/>
      <c r="B363" s="73"/>
      <c r="C363" s="329" t="s">
        <v>222</v>
      </c>
      <c r="D363" s="330" t="s">
        <v>1</v>
      </c>
      <c r="E363" s="250" t="s">
        <v>5</v>
      </c>
      <c r="F363" s="257"/>
      <c r="G363" s="233"/>
      <c r="H363" s="214">
        <f t="shared" si="49"/>
        <v>0</v>
      </c>
    </row>
    <row r="364" spans="1:11" s="15" customFormat="1" ht="43.5" customHeight="1" x14ac:dyDescent="0.2">
      <c r="A364" s="150"/>
      <c r="B364" s="73"/>
      <c r="C364" s="336" t="s">
        <v>221</v>
      </c>
      <c r="D364" s="337" t="s">
        <v>1</v>
      </c>
      <c r="E364" s="250" t="s">
        <v>5</v>
      </c>
      <c r="F364" s="257"/>
      <c r="G364" s="233"/>
      <c r="H364" s="214">
        <f t="shared" si="49"/>
        <v>0</v>
      </c>
    </row>
    <row r="365" spans="1:11" s="15" customFormat="1" ht="30.75" customHeight="1" x14ac:dyDescent="0.2">
      <c r="A365" s="150"/>
      <c r="B365" s="73"/>
      <c r="C365" s="329" t="s">
        <v>226</v>
      </c>
      <c r="D365" s="330" t="s">
        <v>1</v>
      </c>
      <c r="E365" s="250" t="s">
        <v>5</v>
      </c>
      <c r="F365" s="257"/>
      <c r="G365" s="233"/>
      <c r="H365" s="214">
        <f t="shared" si="49"/>
        <v>0</v>
      </c>
    </row>
    <row r="366" spans="1:11" s="15" customFormat="1" ht="15.75" customHeight="1" x14ac:dyDescent="0.2">
      <c r="A366" s="150"/>
      <c r="B366" s="73"/>
      <c r="C366" s="329" t="s">
        <v>227</v>
      </c>
      <c r="D366" s="330" t="s">
        <v>1</v>
      </c>
      <c r="E366" s="250" t="s">
        <v>5</v>
      </c>
      <c r="F366" s="257"/>
      <c r="G366" s="233"/>
      <c r="H366" s="214">
        <f t="shared" si="49"/>
        <v>0</v>
      </c>
    </row>
    <row r="367" spans="1:11" s="15" customFormat="1" ht="15.75" customHeight="1" x14ac:dyDescent="0.2">
      <c r="A367" s="150"/>
      <c r="B367" s="73"/>
      <c r="C367" s="329" t="s">
        <v>229</v>
      </c>
      <c r="D367" s="330" t="s">
        <v>1</v>
      </c>
      <c r="E367" s="250" t="s">
        <v>5</v>
      </c>
      <c r="F367" s="257"/>
      <c r="G367" s="233"/>
      <c r="H367" s="214">
        <f t="shared" si="49"/>
        <v>0</v>
      </c>
    </row>
    <row r="368" spans="1:11" s="15" customFormat="1" ht="15.75" customHeight="1" x14ac:dyDescent="0.2">
      <c r="A368" s="150"/>
      <c r="B368" s="73"/>
      <c r="C368" s="329" t="s">
        <v>230</v>
      </c>
      <c r="D368" s="330" t="s">
        <v>1</v>
      </c>
      <c r="E368" s="250" t="s">
        <v>5</v>
      </c>
      <c r="F368" s="257"/>
      <c r="G368" s="233"/>
      <c r="H368" s="214">
        <f t="shared" si="49"/>
        <v>0</v>
      </c>
    </row>
    <row r="369" spans="1:11" s="15" customFormat="1" ht="15.75" customHeight="1" x14ac:dyDescent="0.2">
      <c r="A369" s="150"/>
      <c r="B369" s="73"/>
      <c r="C369" s="329" t="s">
        <v>108</v>
      </c>
      <c r="D369" s="330" t="s">
        <v>1</v>
      </c>
      <c r="E369" s="250" t="s">
        <v>5</v>
      </c>
      <c r="F369" s="257"/>
      <c r="G369" s="233"/>
      <c r="H369" s="214">
        <f t="shared" si="49"/>
        <v>0</v>
      </c>
    </row>
    <row r="370" spans="1:11" s="15" customFormat="1" ht="15.75" customHeight="1" x14ac:dyDescent="0.2">
      <c r="A370" s="150"/>
      <c r="B370" s="73"/>
      <c r="C370" s="329" t="s">
        <v>109</v>
      </c>
      <c r="D370" s="330" t="s">
        <v>1</v>
      </c>
      <c r="E370" s="250" t="s">
        <v>5</v>
      </c>
      <c r="F370" s="257"/>
      <c r="G370" s="233"/>
      <c r="H370" s="214">
        <f t="shared" si="49"/>
        <v>0</v>
      </c>
    </row>
    <row r="371" spans="1:11" s="15" customFormat="1" ht="15.75" customHeight="1" x14ac:dyDescent="0.2">
      <c r="A371" s="150"/>
      <c r="B371" s="73"/>
      <c r="C371" s="329" t="s">
        <v>110</v>
      </c>
      <c r="D371" s="330" t="s">
        <v>1</v>
      </c>
      <c r="E371" s="250" t="s">
        <v>5</v>
      </c>
      <c r="F371" s="260"/>
      <c r="G371" s="258"/>
      <c r="H371" s="214">
        <f t="shared" si="49"/>
        <v>0</v>
      </c>
    </row>
    <row r="372" spans="1:11" s="15" customFormat="1" ht="15.75" customHeight="1" x14ac:dyDescent="0.2">
      <c r="A372" s="150"/>
      <c r="B372" s="73"/>
      <c r="C372" s="329" t="s">
        <v>111</v>
      </c>
      <c r="D372" s="330" t="s">
        <v>1</v>
      </c>
      <c r="E372" s="250" t="s">
        <v>5</v>
      </c>
      <c r="F372" s="260"/>
      <c r="G372" s="258"/>
      <c r="H372" s="214">
        <f t="shared" si="49"/>
        <v>0</v>
      </c>
    </row>
    <row r="373" spans="1:11" s="15" customFormat="1" ht="15.75" customHeight="1" x14ac:dyDescent="0.2">
      <c r="A373" s="150"/>
      <c r="B373" s="73"/>
      <c r="C373" s="329" t="s">
        <v>112</v>
      </c>
      <c r="D373" s="330" t="s">
        <v>1</v>
      </c>
      <c r="E373" s="250" t="s">
        <v>5</v>
      </c>
      <c r="F373" s="260"/>
      <c r="G373" s="258"/>
      <c r="H373" s="214">
        <f t="shared" si="49"/>
        <v>0</v>
      </c>
    </row>
    <row r="374" spans="1:11" s="8" customFormat="1" ht="22.5" customHeight="1" x14ac:dyDescent="0.2">
      <c r="A374" s="149"/>
      <c r="B374" s="58"/>
      <c r="C374" s="76" t="s">
        <v>322</v>
      </c>
      <c r="D374" s="58"/>
      <c r="E374" s="252"/>
      <c r="F374" s="253"/>
      <c r="G374" s="254"/>
      <c r="H374" s="259">
        <f>SUM(H354:H373)</f>
        <v>0</v>
      </c>
    </row>
    <row r="375" spans="1:11" s="8" customFormat="1" ht="22.5" customHeight="1" x14ac:dyDescent="0.2">
      <c r="A375" s="149"/>
      <c r="B375" s="78" t="s">
        <v>326</v>
      </c>
      <c r="C375" s="78" t="s">
        <v>477</v>
      </c>
      <c r="D375" s="66"/>
      <c r="E375" s="247"/>
      <c r="F375" s="247"/>
      <c r="G375" s="248"/>
      <c r="H375" s="249"/>
      <c r="J375" s="8" t="s">
        <v>74</v>
      </c>
      <c r="K375" s="67"/>
    </row>
    <row r="376" spans="1:11" s="15" customFormat="1" ht="11.25" customHeight="1" x14ac:dyDescent="0.2">
      <c r="A376" s="150"/>
      <c r="B376" s="146"/>
      <c r="C376" s="380"/>
      <c r="D376" s="381"/>
      <c r="E376" s="285"/>
      <c r="F376" s="286"/>
      <c r="G376" s="287"/>
      <c r="H376" s="288"/>
    </row>
    <row r="377" spans="1:11" s="15" customFormat="1" ht="64.5" customHeight="1" x14ac:dyDescent="0.2">
      <c r="A377" s="150"/>
      <c r="B377" s="146"/>
      <c r="C377" s="327" t="s">
        <v>489</v>
      </c>
      <c r="D377" s="328" t="s">
        <v>1</v>
      </c>
      <c r="E377" s="300" t="s">
        <v>1</v>
      </c>
      <c r="F377" s="301"/>
      <c r="G377" s="302"/>
      <c r="H377" s="303">
        <f t="shared" ref="H377:H406" si="50">F377*G377</f>
        <v>0</v>
      </c>
      <c r="J377" s="68"/>
      <c r="K377" s="62"/>
    </row>
    <row r="378" spans="1:11" s="15" customFormat="1" x14ac:dyDescent="0.2">
      <c r="A378" s="150"/>
      <c r="B378" s="146"/>
      <c r="C378" s="378" t="s">
        <v>490</v>
      </c>
      <c r="D378" s="379"/>
      <c r="E378" s="304"/>
      <c r="F378" s="304"/>
      <c r="G378" s="305"/>
      <c r="H378" s="279"/>
      <c r="J378" s="68">
        <v>1</v>
      </c>
      <c r="K378" s="62"/>
    </row>
    <row r="379" spans="1:11" s="15" customFormat="1" ht="94.5" customHeight="1" x14ac:dyDescent="0.2">
      <c r="A379" s="150"/>
      <c r="B379" s="146"/>
      <c r="C379" s="327" t="s">
        <v>491</v>
      </c>
      <c r="D379" s="328" t="s">
        <v>1</v>
      </c>
      <c r="E379" s="300" t="s">
        <v>1</v>
      </c>
      <c r="F379" s="301"/>
      <c r="G379" s="302"/>
      <c r="H379" s="303">
        <f t="shared" ref="H379:H382" si="51">F379*G379</f>
        <v>0</v>
      </c>
      <c r="J379" s="68"/>
      <c r="K379" s="62"/>
    </row>
    <row r="380" spans="1:11" s="15" customFormat="1" ht="41.25" customHeight="1" x14ac:dyDescent="0.2">
      <c r="A380" s="150"/>
      <c r="B380" s="73"/>
      <c r="C380" s="327" t="s">
        <v>482</v>
      </c>
      <c r="D380" s="328" t="s">
        <v>1</v>
      </c>
      <c r="E380" s="300" t="s">
        <v>5</v>
      </c>
      <c r="F380" s="306"/>
      <c r="G380" s="307"/>
      <c r="H380" s="303">
        <f t="shared" ref="H380" si="52">F380*G380</f>
        <v>0</v>
      </c>
    </row>
    <row r="381" spans="1:11" s="15" customFormat="1" ht="41.25" customHeight="1" x14ac:dyDescent="0.2">
      <c r="A381" s="150"/>
      <c r="B381" s="73"/>
      <c r="C381" s="327" t="s">
        <v>481</v>
      </c>
      <c r="D381" s="328"/>
      <c r="E381" s="300" t="s">
        <v>5</v>
      </c>
      <c r="F381" s="301"/>
      <c r="G381" s="307"/>
      <c r="H381" s="303">
        <f>F381*G381</f>
        <v>0</v>
      </c>
      <c r="J381" s="69">
        <v>1</v>
      </c>
    </row>
    <row r="382" spans="1:11" s="15" customFormat="1" ht="30.75" customHeight="1" x14ac:dyDescent="0.2">
      <c r="A382" s="150"/>
      <c r="B382" s="73"/>
      <c r="C382" s="327" t="s">
        <v>483</v>
      </c>
      <c r="D382" s="328" t="s">
        <v>1</v>
      </c>
      <c r="E382" s="300" t="s">
        <v>5</v>
      </c>
      <c r="F382" s="306"/>
      <c r="G382" s="307"/>
      <c r="H382" s="303">
        <f t="shared" si="51"/>
        <v>0</v>
      </c>
    </row>
    <row r="383" spans="1:11" s="15" customFormat="1" ht="11.25" customHeight="1" x14ac:dyDescent="0.2">
      <c r="A383" s="150"/>
      <c r="B383" s="146"/>
      <c r="C383" s="380"/>
      <c r="D383" s="381"/>
      <c r="E383" s="285"/>
      <c r="F383" s="286"/>
      <c r="G383" s="287"/>
      <c r="H383" s="288"/>
    </row>
    <row r="384" spans="1:11" s="15" customFormat="1" ht="42.75" customHeight="1" x14ac:dyDescent="0.2">
      <c r="A384" s="150"/>
      <c r="B384" s="73"/>
      <c r="C384" s="329" t="s">
        <v>325</v>
      </c>
      <c r="D384" s="330" t="s">
        <v>1</v>
      </c>
      <c r="E384" s="250" t="s">
        <v>5</v>
      </c>
      <c r="F384" s="257"/>
      <c r="G384" s="233"/>
      <c r="H384" s="214">
        <f t="shared" si="50"/>
        <v>0</v>
      </c>
    </row>
    <row r="385" spans="1:8" s="15" customFormat="1" ht="32.25" customHeight="1" x14ac:dyDescent="0.2">
      <c r="A385" s="150"/>
      <c r="B385" s="73"/>
      <c r="C385" s="329" t="s">
        <v>320</v>
      </c>
      <c r="D385" s="331" t="s">
        <v>1</v>
      </c>
      <c r="E385" s="250" t="s">
        <v>5</v>
      </c>
      <c r="F385" s="257"/>
      <c r="G385" s="233"/>
      <c r="H385" s="214">
        <f t="shared" si="50"/>
        <v>0</v>
      </c>
    </row>
    <row r="386" spans="1:8" s="15" customFormat="1" ht="15.75" customHeight="1" x14ac:dyDescent="0.2">
      <c r="A386" s="150"/>
      <c r="B386" s="73"/>
      <c r="C386" s="329" t="s">
        <v>234</v>
      </c>
      <c r="D386" s="330" t="s">
        <v>1</v>
      </c>
      <c r="E386" s="250" t="s">
        <v>5</v>
      </c>
      <c r="F386" s="257"/>
      <c r="G386" s="233"/>
      <c r="H386" s="214">
        <f t="shared" si="50"/>
        <v>0</v>
      </c>
    </row>
    <row r="387" spans="1:8" s="15" customFormat="1" ht="16.5" customHeight="1" x14ac:dyDescent="0.2">
      <c r="A387" s="150"/>
      <c r="B387" s="73"/>
      <c r="C387" s="332" t="s">
        <v>233</v>
      </c>
      <c r="D387" s="333"/>
      <c r="E387" s="250" t="s">
        <v>5</v>
      </c>
      <c r="F387" s="260"/>
      <c r="G387" s="258"/>
      <c r="H387" s="214">
        <f t="shared" si="50"/>
        <v>0</v>
      </c>
    </row>
    <row r="388" spans="1:8" s="15" customFormat="1" ht="32.25" customHeight="1" x14ac:dyDescent="0.2">
      <c r="A388" s="150"/>
      <c r="B388" s="73"/>
      <c r="C388" s="332" t="s">
        <v>231</v>
      </c>
      <c r="D388" s="333"/>
      <c r="E388" s="250" t="s">
        <v>5</v>
      </c>
      <c r="F388" s="260"/>
      <c r="G388" s="258"/>
      <c r="H388" s="214">
        <f t="shared" si="50"/>
        <v>0</v>
      </c>
    </row>
    <row r="389" spans="1:8" s="15" customFormat="1" ht="15.75" customHeight="1" x14ac:dyDescent="0.2">
      <c r="A389" s="150"/>
      <c r="B389" s="73"/>
      <c r="C389" s="332" t="s">
        <v>232</v>
      </c>
      <c r="D389" s="333"/>
      <c r="E389" s="250" t="s">
        <v>5</v>
      </c>
      <c r="F389" s="260"/>
      <c r="G389" s="258"/>
      <c r="H389" s="214">
        <f t="shared" si="50"/>
        <v>0</v>
      </c>
    </row>
    <row r="390" spans="1:8" s="15" customFormat="1" ht="56.25" customHeight="1" x14ac:dyDescent="0.2">
      <c r="A390" s="150"/>
      <c r="B390" s="73"/>
      <c r="C390" s="334" t="s">
        <v>224</v>
      </c>
      <c r="D390" s="335"/>
      <c r="E390" s="250" t="s">
        <v>5</v>
      </c>
      <c r="F390" s="260"/>
      <c r="G390" s="258"/>
      <c r="H390" s="214">
        <f t="shared" si="50"/>
        <v>0</v>
      </c>
    </row>
    <row r="391" spans="1:8" s="15" customFormat="1" ht="41.25" customHeight="1" x14ac:dyDescent="0.2">
      <c r="A391" s="150"/>
      <c r="B391" s="73"/>
      <c r="C391" s="351" t="s">
        <v>323</v>
      </c>
      <c r="D391" s="352"/>
      <c r="E391" s="250" t="s">
        <v>5</v>
      </c>
      <c r="F391" s="260"/>
      <c r="G391" s="258"/>
      <c r="H391" s="214">
        <f t="shared" si="50"/>
        <v>0</v>
      </c>
    </row>
    <row r="392" spans="1:8" s="15" customFormat="1" ht="30.75" customHeight="1" x14ac:dyDescent="0.2">
      <c r="A392" s="150"/>
      <c r="B392" s="73"/>
      <c r="C392" s="329" t="s">
        <v>222</v>
      </c>
      <c r="D392" s="330" t="s">
        <v>1</v>
      </c>
      <c r="E392" s="250" t="s">
        <v>5</v>
      </c>
      <c r="F392" s="257"/>
      <c r="G392" s="233"/>
      <c r="H392" s="214">
        <f t="shared" si="50"/>
        <v>0</v>
      </c>
    </row>
    <row r="393" spans="1:8" s="15" customFormat="1" ht="43.5" customHeight="1" x14ac:dyDescent="0.2">
      <c r="A393" s="150"/>
      <c r="B393" s="73"/>
      <c r="C393" s="336" t="s">
        <v>221</v>
      </c>
      <c r="D393" s="337" t="s">
        <v>1</v>
      </c>
      <c r="E393" s="250" t="s">
        <v>5</v>
      </c>
      <c r="F393" s="257"/>
      <c r="G393" s="233"/>
      <c r="H393" s="214">
        <f t="shared" si="50"/>
        <v>0</v>
      </c>
    </row>
    <row r="394" spans="1:8" s="15" customFormat="1" ht="30.75" customHeight="1" x14ac:dyDescent="0.2">
      <c r="A394" s="150"/>
      <c r="B394" s="73"/>
      <c r="C394" s="329" t="s">
        <v>226</v>
      </c>
      <c r="D394" s="330" t="s">
        <v>1</v>
      </c>
      <c r="E394" s="250" t="s">
        <v>5</v>
      </c>
      <c r="F394" s="257"/>
      <c r="G394" s="233"/>
      <c r="H394" s="214">
        <f t="shared" si="50"/>
        <v>0</v>
      </c>
    </row>
    <row r="395" spans="1:8" s="15" customFormat="1" ht="15.75" customHeight="1" x14ac:dyDescent="0.2">
      <c r="A395" s="150"/>
      <c r="B395" s="73"/>
      <c r="C395" s="329" t="s">
        <v>227</v>
      </c>
      <c r="D395" s="330" t="s">
        <v>1</v>
      </c>
      <c r="E395" s="250" t="s">
        <v>5</v>
      </c>
      <c r="F395" s="257"/>
      <c r="G395" s="233"/>
      <c r="H395" s="214">
        <f t="shared" si="50"/>
        <v>0</v>
      </c>
    </row>
    <row r="396" spans="1:8" s="15" customFormat="1" ht="15.75" customHeight="1" x14ac:dyDescent="0.2">
      <c r="A396" s="150"/>
      <c r="B396" s="73"/>
      <c r="C396" s="329" t="s">
        <v>229</v>
      </c>
      <c r="D396" s="330" t="s">
        <v>1</v>
      </c>
      <c r="E396" s="250" t="s">
        <v>5</v>
      </c>
      <c r="F396" s="257"/>
      <c r="G396" s="233"/>
      <c r="H396" s="214">
        <f t="shared" si="50"/>
        <v>0</v>
      </c>
    </row>
    <row r="397" spans="1:8" s="15" customFormat="1" ht="15.75" customHeight="1" x14ac:dyDescent="0.2">
      <c r="A397" s="150"/>
      <c r="B397" s="73"/>
      <c r="C397" s="329" t="s">
        <v>230</v>
      </c>
      <c r="D397" s="330" t="s">
        <v>1</v>
      </c>
      <c r="E397" s="250" t="s">
        <v>5</v>
      </c>
      <c r="F397" s="257"/>
      <c r="G397" s="233"/>
      <c r="H397" s="214">
        <f t="shared" si="50"/>
        <v>0</v>
      </c>
    </row>
    <row r="398" spans="1:8" s="15" customFormat="1" ht="15.75" customHeight="1" x14ac:dyDescent="0.2">
      <c r="A398" s="150"/>
      <c r="B398" s="73"/>
      <c r="C398" s="329" t="s">
        <v>108</v>
      </c>
      <c r="D398" s="330" t="s">
        <v>1</v>
      </c>
      <c r="E398" s="250" t="s">
        <v>5</v>
      </c>
      <c r="F398" s="257"/>
      <c r="G398" s="233"/>
      <c r="H398" s="214">
        <f t="shared" si="50"/>
        <v>0</v>
      </c>
    </row>
    <row r="399" spans="1:8" s="15" customFormat="1" ht="15.75" customHeight="1" x14ac:dyDescent="0.2">
      <c r="A399" s="150"/>
      <c r="B399" s="73"/>
      <c r="C399" s="329" t="s">
        <v>109</v>
      </c>
      <c r="D399" s="330" t="s">
        <v>1</v>
      </c>
      <c r="E399" s="250" t="s">
        <v>5</v>
      </c>
      <c r="F399" s="257"/>
      <c r="G399" s="233"/>
      <c r="H399" s="214">
        <f t="shared" si="50"/>
        <v>0</v>
      </c>
    </row>
    <row r="400" spans="1:8" s="15" customFormat="1" ht="15.75" customHeight="1" x14ac:dyDescent="0.2">
      <c r="A400" s="150"/>
      <c r="B400" s="73"/>
      <c r="C400" s="329" t="s">
        <v>110</v>
      </c>
      <c r="D400" s="330" t="s">
        <v>1</v>
      </c>
      <c r="E400" s="250" t="s">
        <v>5</v>
      </c>
      <c r="F400" s="260"/>
      <c r="G400" s="258"/>
      <c r="H400" s="214">
        <f t="shared" si="50"/>
        <v>0</v>
      </c>
    </row>
    <row r="401" spans="1:11" s="15" customFormat="1" ht="15.75" customHeight="1" x14ac:dyDescent="0.2">
      <c r="A401" s="150"/>
      <c r="B401" s="73"/>
      <c r="C401" s="329" t="s">
        <v>111</v>
      </c>
      <c r="D401" s="330" t="s">
        <v>1</v>
      </c>
      <c r="E401" s="250" t="s">
        <v>5</v>
      </c>
      <c r="F401" s="260"/>
      <c r="G401" s="258"/>
      <c r="H401" s="214">
        <f t="shared" si="50"/>
        <v>0</v>
      </c>
    </row>
    <row r="402" spans="1:11" s="15" customFormat="1" ht="15.75" customHeight="1" x14ac:dyDescent="0.2">
      <c r="A402" s="150"/>
      <c r="B402" s="73"/>
      <c r="C402" s="329" t="s">
        <v>112</v>
      </c>
      <c r="D402" s="330" t="s">
        <v>1</v>
      </c>
      <c r="E402" s="250" t="s">
        <v>5</v>
      </c>
      <c r="F402" s="260"/>
      <c r="G402" s="258"/>
      <c r="H402" s="214">
        <f t="shared" si="50"/>
        <v>0</v>
      </c>
    </row>
    <row r="403" spans="1:11" s="8" customFormat="1" ht="22.5" customHeight="1" x14ac:dyDescent="0.2">
      <c r="A403" s="149"/>
      <c r="B403" s="58"/>
      <c r="C403" s="76" t="s">
        <v>485</v>
      </c>
      <c r="D403" s="58"/>
      <c r="E403" s="252"/>
      <c r="F403" s="253"/>
      <c r="G403" s="254"/>
      <c r="H403" s="259">
        <f>SUM(H383:H402)</f>
        <v>0</v>
      </c>
    </row>
    <row r="404" spans="1:11" s="295" customFormat="1" ht="6.75" customHeight="1" x14ac:dyDescent="0.2">
      <c r="A404" s="289"/>
      <c r="B404" s="290"/>
      <c r="C404" s="382"/>
      <c r="D404" s="383"/>
      <c r="E404" s="291"/>
      <c r="F404" s="292"/>
      <c r="G404" s="293"/>
      <c r="H404" s="294"/>
    </row>
    <row r="405" spans="1:11" s="8" customFormat="1" ht="22.5" customHeight="1" x14ac:dyDescent="0.2">
      <c r="A405" s="149"/>
      <c r="B405" s="78" t="s">
        <v>327</v>
      </c>
      <c r="C405" s="78" t="s">
        <v>486</v>
      </c>
      <c r="D405" s="66"/>
      <c r="E405" s="247"/>
      <c r="F405" s="247"/>
      <c r="G405" s="248"/>
      <c r="H405" s="249"/>
      <c r="J405" s="8" t="s">
        <v>74</v>
      </c>
      <c r="K405" s="67"/>
    </row>
    <row r="406" spans="1:11" s="297" customFormat="1" ht="30" customHeight="1" x14ac:dyDescent="0.2">
      <c r="A406" s="150"/>
      <c r="B406" s="73"/>
      <c r="C406" s="329" t="s">
        <v>161</v>
      </c>
      <c r="D406" s="330" t="s">
        <v>1</v>
      </c>
      <c r="E406" s="250" t="s">
        <v>5</v>
      </c>
      <c r="F406" s="257"/>
      <c r="G406" s="233"/>
      <c r="H406" s="296">
        <f t="shared" si="50"/>
        <v>0</v>
      </c>
    </row>
    <row r="407" spans="1:11" s="297" customFormat="1" ht="30.75" customHeight="1" x14ac:dyDescent="0.2">
      <c r="A407" s="150"/>
      <c r="B407" s="73"/>
      <c r="C407" s="329" t="s">
        <v>484</v>
      </c>
      <c r="D407" s="330" t="s">
        <v>1</v>
      </c>
      <c r="E407" s="250" t="s">
        <v>5</v>
      </c>
      <c r="F407" s="257"/>
      <c r="G407" s="233"/>
      <c r="H407" s="296">
        <f t="shared" ref="H407" si="53">F407*G407</f>
        <v>0</v>
      </c>
    </row>
    <row r="408" spans="1:11" s="8" customFormat="1" ht="22.5" customHeight="1" x14ac:dyDescent="0.2">
      <c r="A408" s="149"/>
      <c r="B408" s="58"/>
      <c r="C408" s="76" t="s">
        <v>329</v>
      </c>
      <c r="D408" s="58"/>
      <c r="E408" s="252"/>
      <c r="F408" s="253"/>
      <c r="G408" s="254"/>
      <c r="H408" s="259">
        <f>SUM(H407:H407)</f>
        <v>0</v>
      </c>
    </row>
    <row r="409" spans="1:11" s="295" customFormat="1" ht="6.75" customHeight="1" x14ac:dyDescent="0.2">
      <c r="A409" s="289"/>
      <c r="B409" s="290"/>
      <c r="C409" s="382"/>
      <c r="D409" s="383"/>
      <c r="E409" s="291"/>
      <c r="F409" s="292"/>
      <c r="G409" s="293"/>
      <c r="H409" s="294"/>
    </row>
    <row r="410" spans="1:11" s="8" customFormat="1" ht="22.5" customHeight="1" x14ac:dyDescent="0.2">
      <c r="A410" s="149"/>
      <c r="B410" s="78" t="s">
        <v>335</v>
      </c>
      <c r="C410" s="78" t="s">
        <v>487</v>
      </c>
      <c r="D410" s="66"/>
      <c r="E410" s="247"/>
      <c r="F410" s="247"/>
      <c r="G410" s="248"/>
      <c r="H410" s="249"/>
      <c r="J410" s="8" t="s">
        <v>74</v>
      </c>
      <c r="K410" s="67"/>
    </row>
    <row r="411" spans="1:11" s="15" customFormat="1" ht="30.75" customHeight="1" x14ac:dyDescent="0.2">
      <c r="A411" s="150"/>
      <c r="B411" s="80"/>
      <c r="C411" s="327" t="s">
        <v>488</v>
      </c>
      <c r="D411" s="328" t="s">
        <v>1</v>
      </c>
      <c r="E411" s="300" t="s">
        <v>5</v>
      </c>
      <c r="F411" s="306"/>
      <c r="G411" s="307"/>
      <c r="H411" s="303">
        <f t="shared" ref="H411:H413" si="54">F411*G411</f>
        <v>0</v>
      </c>
    </row>
    <row r="412" spans="1:11" s="15" customFormat="1" x14ac:dyDescent="0.2">
      <c r="A412" s="150"/>
      <c r="B412" s="146"/>
      <c r="C412" s="378" t="s">
        <v>490</v>
      </c>
      <c r="D412" s="379"/>
      <c r="E412" s="304"/>
      <c r="F412" s="304"/>
      <c r="G412" s="305"/>
      <c r="H412" s="279"/>
      <c r="J412" s="68">
        <v>1</v>
      </c>
      <c r="K412" s="62"/>
    </row>
    <row r="413" spans="1:11" s="15" customFormat="1" ht="43.5" customHeight="1" x14ac:dyDescent="0.2">
      <c r="A413" s="150"/>
      <c r="B413" s="80"/>
      <c r="C413" s="298" t="s">
        <v>492</v>
      </c>
      <c r="D413" s="299" t="s">
        <v>1</v>
      </c>
      <c r="E413" s="300" t="s">
        <v>5</v>
      </c>
      <c r="F413" s="306"/>
      <c r="G413" s="307"/>
      <c r="H413" s="303">
        <f t="shared" si="54"/>
        <v>0</v>
      </c>
    </row>
    <row r="414" spans="1:11" s="8" customFormat="1" ht="22.5" customHeight="1" x14ac:dyDescent="0.2">
      <c r="A414" s="149"/>
      <c r="B414" s="58"/>
      <c r="C414" s="76" t="s">
        <v>328</v>
      </c>
      <c r="D414" s="58"/>
      <c r="E414" s="252"/>
      <c r="F414" s="253"/>
      <c r="G414" s="254"/>
      <c r="H414" s="259">
        <f>SUM(H411:H413)</f>
        <v>0</v>
      </c>
    </row>
    <row r="415" spans="1:11" s="295" customFormat="1" ht="6.75" customHeight="1" x14ac:dyDescent="0.2">
      <c r="A415" s="289"/>
      <c r="B415" s="290"/>
      <c r="C415" s="382"/>
      <c r="D415" s="383"/>
      <c r="E415" s="291"/>
      <c r="F415" s="292"/>
      <c r="G415" s="293"/>
      <c r="H415" s="294"/>
    </row>
    <row r="416" spans="1:11" s="8" customFormat="1" ht="22.5" customHeight="1" x14ac:dyDescent="0.2">
      <c r="A416" s="149"/>
      <c r="B416" s="78" t="s">
        <v>334</v>
      </c>
      <c r="C416" s="78" t="s">
        <v>494</v>
      </c>
      <c r="D416" s="66"/>
      <c r="E416" s="247"/>
      <c r="F416" s="247"/>
      <c r="G416" s="248"/>
      <c r="H416" s="249"/>
      <c r="J416" s="8" t="s">
        <v>74</v>
      </c>
      <c r="K416" s="67"/>
    </row>
    <row r="417" spans="1:11" s="15" customFormat="1" ht="41.25" customHeight="1" x14ac:dyDescent="0.2">
      <c r="A417" s="150"/>
      <c r="B417" s="73"/>
      <c r="C417" s="327" t="s">
        <v>493</v>
      </c>
      <c r="D417" s="328" t="s">
        <v>1</v>
      </c>
      <c r="E417" s="300" t="s">
        <v>5</v>
      </c>
      <c r="F417" s="306"/>
      <c r="G417" s="307"/>
      <c r="H417" s="303">
        <f t="shared" ref="H417" si="55">F417*G417</f>
        <v>0</v>
      </c>
    </row>
    <row r="418" spans="1:11" s="15" customFormat="1" ht="30.75" customHeight="1" x14ac:dyDescent="0.2">
      <c r="A418" s="150"/>
      <c r="B418" s="73"/>
      <c r="C418" s="329" t="s">
        <v>168</v>
      </c>
      <c r="D418" s="330" t="s">
        <v>1</v>
      </c>
      <c r="E418" s="250" t="s">
        <v>5</v>
      </c>
      <c r="F418" s="257"/>
      <c r="G418" s="233"/>
      <c r="H418" s="214">
        <f t="shared" ref="H418" si="56">F418*G418</f>
        <v>0</v>
      </c>
    </row>
    <row r="419" spans="1:11" s="8" customFormat="1" ht="22.5" customHeight="1" x14ac:dyDescent="0.2">
      <c r="A419" s="149"/>
      <c r="B419" s="58"/>
      <c r="C419" s="76" t="s">
        <v>333</v>
      </c>
      <c r="D419" s="58"/>
      <c r="E419" s="252"/>
      <c r="F419" s="253"/>
      <c r="G419" s="254"/>
      <c r="H419" s="259">
        <f>SUM(H418)</f>
        <v>0</v>
      </c>
    </row>
    <row r="420" spans="1:11" s="295" customFormat="1" ht="6.75" customHeight="1" x14ac:dyDescent="0.2">
      <c r="A420" s="289"/>
      <c r="B420" s="290"/>
      <c r="C420" s="382"/>
      <c r="D420" s="383"/>
      <c r="E420" s="291"/>
      <c r="F420" s="292"/>
      <c r="G420" s="293"/>
      <c r="H420" s="294"/>
    </row>
    <row r="421" spans="1:11" s="8" customFormat="1" ht="22.5" customHeight="1" x14ac:dyDescent="0.2">
      <c r="A421" s="149"/>
      <c r="B421" s="78" t="s">
        <v>425</v>
      </c>
      <c r="C421" s="78" t="s">
        <v>424</v>
      </c>
      <c r="D421" s="66"/>
      <c r="E421" s="247"/>
      <c r="F421" s="247"/>
      <c r="G421" s="248"/>
      <c r="H421" s="249"/>
      <c r="J421" s="8" t="s">
        <v>74</v>
      </c>
      <c r="K421" s="67"/>
    </row>
    <row r="422" spans="1:11" s="15" customFormat="1" ht="46.5" customHeight="1" x14ac:dyDescent="0.2">
      <c r="A422" s="150"/>
      <c r="B422" s="73"/>
      <c r="C422" s="329" t="s">
        <v>495</v>
      </c>
      <c r="D422" s="330"/>
      <c r="E422" s="250" t="s">
        <v>5</v>
      </c>
      <c r="F422" s="251"/>
      <c r="G422" s="233"/>
      <c r="H422" s="214">
        <f t="shared" ref="H422" si="57">F422*G422</f>
        <v>0</v>
      </c>
      <c r="J422" s="69">
        <v>1</v>
      </c>
    </row>
    <row r="423" spans="1:11" s="8" customFormat="1" ht="22.5" customHeight="1" x14ac:dyDescent="0.2">
      <c r="A423" s="151"/>
      <c r="B423" s="58"/>
      <c r="C423" s="76" t="s">
        <v>426</v>
      </c>
      <c r="D423" s="58"/>
      <c r="E423" s="252"/>
      <c r="F423" s="253"/>
      <c r="G423" s="254"/>
      <c r="H423" s="259">
        <f>SUM(H422)</f>
        <v>0</v>
      </c>
    </row>
    <row r="424" spans="1:11" s="295" customFormat="1" ht="6.75" customHeight="1" x14ac:dyDescent="0.2">
      <c r="A424" s="289"/>
      <c r="B424" s="290"/>
      <c r="C424" s="382"/>
      <c r="D424" s="383"/>
      <c r="E424" s="291"/>
      <c r="F424" s="292"/>
      <c r="G424" s="293"/>
      <c r="H424" s="294"/>
    </row>
    <row r="425" spans="1:11" s="8" customFormat="1" ht="22.5" customHeight="1" x14ac:dyDescent="0.2">
      <c r="A425" s="149"/>
      <c r="B425" s="78" t="s">
        <v>478</v>
      </c>
      <c r="C425" s="78" t="s">
        <v>336</v>
      </c>
      <c r="D425" s="66"/>
      <c r="E425" s="247"/>
      <c r="F425" s="247"/>
      <c r="G425" s="248"/>
      <c r="H425" s="249"/>
      <c r="J425" s="8" t="s">
        <v>74</v>
      </c>
      <c r="K425" s="67"/>
    </row>
    <row r="426" spans="1:11" s="15" customFormat="1" ht="42" customHeight="1" x14ac:dyDescent="0.2">
      <c r="A426" s="150"/>
      <c r="B426" s="73"/>
      <c r="C426" s="329" t="s">
        <v>332</v>
      </c>
      <c r="D426" s="330"/>
      <c r="E426" s="250" t="s">
        <v>5</v>
      </c>
      <c r="F426" s="251"/>
      <c r="G426" s="233"/>
      <c r="H426" s="214">
        <f t="shared" ref="H426" si="58">F426*G426</f>
        <v>0</v>
      </c>
      <c r="J426" s="69">
        <v>1</v>
      </c>
    </row>
    <row r="427" spans="1:11" s="8" customFormat="1" ht="22.5" customHeight="1" x14ac:dyDescent="0.2">
      <c r="A427" s="151"/>
      <c r="B427" s="58"/>
      <c r="C427" s="76" t="s">
        <v>479</v>
      </c>
      <c r="D427" s="58"/>
      <c r="E427" s="252"/>
      <c r="F427" s="253"/>
      <c r="G427" s="254"/>
      <c r="H427" s="259">
        <f>SUM(H426)</f>
        <v>0</v>
      </c>
    </row>
    <row r="428" spans="1:11" s="8" customFormat="1" ht="22.5" customHeight="1" x14ac:dyDescent="0.2">
      <c r="A428" s="63"/>
      <c r="B428" s="58"/>
      <c r="C428" s="64" t="s">
        <v>337</v>
      </c>
      <c r="D428" s="58"/>
      <c r="E428" s="252"/>
      <c r="F428" s="252"/>
      <c r="G428" s="254"/>
      <c r="H428" s="255">
        <f>+H352+H374+H403+H408+H414+H419+H423+H427</f>
        <v>0</v>
      </c>
    </row>
    <row r="429" spans="1:11" ht="13.5" customHeight="1" x14ac:dyDescent="0.2">
      <c r="C429" s="59"/>
    </row>
    <row r="430" spans="1:11" s="8" customFormat="1" ht="22.5" customHeight="1" x14ac:dyDescent="0.2">
      <c r="A430" s="75" t="s">
        <v>338</v>
      </c>
      <c r="B430" s="60"/>
      <c r="C430" s="64" t="s">
        <v>340</v>
      </c>
      <c r="D430" s="60"/>
      <c r="E430" s="227"/>
      <c r="F430" s="227"/>
      <c r="G430" s="228"/>
      <c r="H430" s="229"/>
    </row>
    <row r="431" spans="1:11" s="8" customFormat="1" ht="22.5" customHeight="1" x14ac:dyDescent="0.2">
      <c r="A431" s="65"/>
      <c r="B431" s="77" t="s">
        <v>341</v>
      </c>
      <c r="C431" s="78" t="s">
        <v>342</v>
      </c>
      <c r="D431" s="66"/>
      <c r="E431" s="247"/>
      <c r="F431" s="247"/>
      <c r="G431" s="248"/>
      <c r="H431" s="249"/>
      <c r="J431" s="8" t="s">
        <v>74</v>
      </c>
      <c r="K431" s="67"/>
    </row>
    <row r="432" spans="1:11" s="15" customFormat="1" ht="30" customHeight="1" x14ac:dyDescent="0.2">
      <c r="A432" s="61"/>
      <c r="B432" s="61"/>
      <c r="C432" s="329" t="s">
        <v>343</v>
      </c>
      <c r="D432" s="330"/>
      <c r="E432" s="250" t="s">
        <v>1</v>
      </c>
      <c r="F432" s="251"/>
      <c r="G432" s="232"/>
      <c r="H432" s="214">
        <f t="shared" ref="H432" si="59">F432*G432</f>
        <v>0</v>
      </c>
      <c r="J432" s="68">
        <v>1</v>
      </c>
      <c r="K432" s="62"/>
    </row>
    <row r="433" spans="1:11" s="8" customFormat="1" ht="22.5" customHeight="1" x14ac:dyDescent="0.2">
      <c r="A433" s="65"/>
      <c r="B433" s="77" t="s">
        <v>344</v>
      </c>
      <c r="C433" s="78" t="s">
        <v>345</v>
      </c>
      <c r="D433" s="66"/>
      <c r="E433" s="247"/>
      <c r="F433" s="247"/>
      <c r="G433" s="248"/>
      <c r="H433" s="249"/>
      <c r="J433" s="8" t="s">
        <v>74</v>
      </c>
      <c r="K433" s="67"/>
    </row>
    <row r="434" spans="1:11" s="15" customFormat="1" ht="30" customHeight="1" x14ac:dyDescent="0.2">
      <c r="A434" s="61"/>
      <c r="B434" s="61"/>
      <c r="C434" s="329" t="s">
        <v>346</v>
      </c>
      <c r="D434" s="330"/>
      <c r="E434" s="250" t="s">
        <v>5</v>
      </c>
      <c r="F434" s="251"/>
      <c r="G434" s="232"/>
      <c r="H434" s="214">
        <f t="shared" ref="H434:H435" si="60">F434*G434</f>
        <v>0</v>
      </c>
      <c r="J434" s="68">
        <v>1</v>
      </c>
      <c r="K434" s="62"/>
    </row>
    <row r="435" spans="1:11" s="15" customFormat="1" ht="30" customHeight="1" x14ac:dyDescent="0.2">
      <c r="A435" s="61"/>
      <c r="B435" s="61"/>
      <c r="C435" s="329" t="s">
        <v>347</v>
      </c>
      <c r="D435" s="330"/>
      <c r="E435" s="250" t="s">
        <v>5</v>
      </c>
      <c r="F435" s="251"/>
      <c r="G435" s="232"/>
      <c r="H435" s="214">
        <f t="shared" si="60"/>
        <v>0</v>
      </c>
      <c r="J435" s="68">
        <v>1</v>
      </c>
      <c r="K435" s="62"/>
    </row>
    <row r="436" spans="1:11" s="8" customFormat="1" ht="22.5" customHeight="1" x14ac:dyDescent="0.2">
      <c r="A436" s="65"/>
      <c r="B436" s="77" t="s">
        <v>348</v>
      </c>
      <c r="C436" s="78" t="s">
        <v>349</v>
      </c>
      <c r="D436" s="66"/>
      <c r="E436" s="247"/>
      <c r="F436" s="247"/>
      <c r="G436" s="248"/>
      <c r="H436" s="249"/>
      <c r="J436" s="8" t="s">
        <v>74</v>
      </c>
      <c r="K436" s="67"/>
    </row>
    <row r="437" spans="1:11" s="15" customFormat="1" ht="43.5" customHeight="1" x14ac:dyDescent="0.2">
      <c r="A437" s="61"/>
      <c r="B437" s="61"/>
      <c r="C437" s="329" t="s">
        <v>351</v>
      </c>
      <c r="D437" s="330"/>
      <c r="E437" s="250" t="s">
        <v>5</v>
      </c>
      <c r="F437" s="251"/>
      <c r="G437" s="232"/>
      <c r="H437" s="214">
        <f t="shared" ref="H437:H445" si="61">F437*G437</f>
        <v>0</v>
      </c>
      <c r="J437" s="68">
        <v>1</v>
      </c>
      <c r="K437" s="62"/>
    </row>
    <row r="438" spans="1:11" s="15" customFormat="1" ht="53.25" customHeight="1" x14ac:dyDescent="0.2">
      <c r="A438" s="61"/>
      <c r="B438" s="61"/>
      <c r="C438" s="329" t="s">
        <v>350</v>
      </c>
      <c r="D438" s="330"/>
      <c r="E438" s="250" t="s">
        <v>5</v>
      </c>
      <c r="F438" s="251"/>
      <c r="G438" s="232"/>
      <c r="H438" s="214">
        <f t="shared" si="61"/>
        <v>0</v>
      </c>
      <c r="J438" s="68">
        <v>1</v>
      </c>
      <c r="K438" s="62"/>
    </row>
    <row r="439" spans="1:11" s="15" customFormat="1" ht="45" customHeight="1" x14ac:dyDescent="0.2">
      <c r="A439" s="61"/>
      <c r="B439" s="61"/>
      <c r="C439" s="329" t="s">
        <v>352</v>
      </c>
      <c r="D439" s="330"/>
      <c r="E439" s="250" t="s">
        <v>5</v>
      </c>
      <c r="F439" s="251"/>
      <c r="G439" s="232"/>
      <c r="H439" s="214">
        <f t="shared" si="61"/>
        <v>0</v>
      </c>
      <c r="J439" s="68">
        <v>1</v>
      </c>
      <c r="K439" s="62"/>
    </row>
    <row r="440" spans="1:11" s="8" customFormat="1" ht="22.5" customHeight="1" x14ac:dyDescent="0.2">
      <c r="A440" s="65"/>
      <c r="B440" s="77" t="s">
        <v>354</v>
      </c>
      <c r="C440" s="78" t="s">
        <v>353</v>
      </c>
      <c r="D440" s="66"/>
      <c r="E440" s="247"/>
      <c r="F440" s="247"/>
      <c r="G440" s="248"/>
      <c r="H440" s="249"/>
      <c r="J440" s="8" t="s">
        <v>74</v>
      </c>
      <c r="K440" s="67"/>
    </row>
    <row r="441" spans="1:11" s="15" customFormat="1" ht="45" customHeight="1" x14ac:dyDescent="0.2">
      <c r="A441" s="61"/>
      <c r="B441" s="61"/>
      <c r="C441" s="329" t="s">
        <v>355</v>
      </c>
      <c r="D441" s="330"/>
      <c r="E441" s="250" t="s">
        <v>5</v>
      </c>
      <c r="F441" s="251"/>
      <c r="G441" s="232"/>
      <c r="H441" s="214">
        <f t="shared" si="61"/>
        <v>0</v>
      </c>
      <c r="J441" s="68">
        <v>1</v>
      </c>
      <c r="K441" s="62"/>
    </row>
    <row r="442" spans="1:11" s="8" customFormat="1" ht="22.5" customHeight="1" x14ac:dyDescent="0.2">
      <c r="A442" s="65"/>
      <c r="B442" s="77" t="s">
        <v>356</v>
      </c>
      <c r="C442" s="78" t="s">
        <v>357</v>
      </c>
      <c r="D442" s="66"/>
      <c r="E442" s="247"/>
      <c r="F442" s="247"/>
      <c r="G442" s="248"/>
      <c r="H442" s="249"/>
      <c r="J442" s="8" t="s">
        <v>74</v>
      </c>
      <c r="K442" s="67"/>
    </row>
    <row r="443" spans="1:11" s="15" customFormat="1" ht="37.5" customHeight="1" x14ac:dyDescent="0.2">
      <c r="A443" s="61"/>
      <c r="B443" s="61"/>
      <c r="C443" s="329" t="s">
        <v>358</v>
      </c>
      <c r="D443" s="330"/>
      <c r="E443" s="250" t="s">
        <v>5</v>
      </c>
      <c r="F443" s="251"/>
      <c r="G443" s="232"/>
      <c r="H443" s="214">
        <f t="shared" si="61"/>
        <v>0</v>
      </c>
      <c r="J443" s="68">
        <v>1</v>
      </c>
      <c r="K443" s="62"/>
    </row>
    <row r="444" spans="1:11" s="8" customFormat="1" ht="22.5" customHeight="1" x14ac:dyDescent="0.2">
      <c r="A444" s="65"/>
      <c r="B444" s="77" t="s">
        <v>359</v>
      </c>
      <c r="C444" s="78" t="s">
        <v>360</v>
      </c>
      <c r="D444" s="66"/>
      <c r="E444" s="247"/>
      <c r="F444" s="247"/>
      <c r="G444" s="248"/>
      <c r="H444" s="249"/>
      <c r="J444" s="8" t="s">
        <v>74</v>
      </c>
      <c r="K444" s="67"/>
    </row>
    <row r="445" spans="1:11" s="15" customFormat="1" ht="32.25" customHeight="1" x14ac:dyDescent="0.2">
      <c r="A445" s="61"/>
      <c r="B445" s="61"/>
      <c r="C445" s="349" t="s">
        <v>361</v>
      </c>
      <c r="D445" s="332"/>
      <c r="E445" s="266" t="s">
        <v>5</v>
      </c>
      <c r="F445" s="267"/>
      <c r="G445" s="268"/>
      <c r="H445" s="242">
        <f t="shared" si="61"/>
        <v>0</v>
      </c>
      <c r="J445" s="68">
        <v>1</v>
      </c>
      <c r="K445" s="62"/>
    </row>
    <row r="446" spans="1:11" s="8" customFormat="1" ht="22.5" customHeight="1" x14ac:dyDescent="0.2">
      <c r="A446" s="65"/>
      <c r="B446" s="77" t="s">
        <v>427</v>
      </c>
      <c r="C446" s="78" t="s">
        <v>428</v>
      </c>
      <c r="D446" s="66"/>
      <c r="E446" s="247"/>
      <c r="F446" s="247"/>
      <c r="G446" s="248"/>
      <c r="H446" s="249"/>
      <c r="J446" s="8" t="s">
        <v>74</v>
      </c>
      <c r="K446" s="67"/>
    </row>
    <row r="447" spans="1:11" s="15" customFormat="1" ht="32.25" customHeight="1" x14ac:dyDescent="0.2">
      <c r="A447" s="61"/>
      <c r="B447" s="61"/>
      <c r="C447" s="349" t="s">
        <v>429</v>
      </c>
      <c r="D447" s="332"/>
      <c r="E447" s="266" t="s">
        <v>5</v>
      </c>
      <c r="F447" s="267"/>
      <c r="G447" s="268"/>
      <c r="H447" s="242">
        <f t="shared" ref="H447" si="62">F447*G447</f>
        <v>0</v>
      </c>
      <c r="J447" s="68">
        <v>1</v>
      </c>
      <c r="K447" s="62"/>
    </row>
    <row r="448" spans="1:11" s="8" customFormat="1" ht="22.5" customHeight="1" x14ac:dyDescent="0.2">
      <c r="A448" s="147"/>
      <c r="B448" s="72"/>
      <c r="C448" s="148" t="s">
        <v>362</v>
      </c>
      <c r="D448" s="72"/>
      <c r="E448" s="243"/>
      <c r="F448" s="243"/>
      <c r="G448" s="244"/>
      <c r="H448" s="245">
        <f>SUM(H432:H445)</f>
        <v>0</v>
      </c>
    </row>
    <row r="449" spans="1:8" ht="13.5" customHeight="1" x14ac:dyDescent="0.2">
      <c r="C449" s="59"/>
    </row>
    <row r="450" spans="1:8" s="169" customFormat="1" ht="22.5" customHeight="1" x14ac:dyDescent="0.2">
      <c r="A450" s="367" t="str">
        <f>A3</f>
        <v>Partie CHAUFFAGE, VENTILATION, CLIMATISATION &amp; PLOMBERIE</v>
      </c>
      <c r="B450" s="368"/>
      <c r="C450" s="369"/>
      <c r="D450" s="168" t="s">
        <v>26</v>
      </c>
      <c r="E450" s="269"/>
      <c r="F450" s="269"/>
      <c r="G450" s="270"/>
      <c r="H450" s="245">
        <f>+H448+H428+H327+H29</f>
        <v>0</v>
      </c>
    </row>
    <row r="451" spans="1:8" s="169" customFormat="1" ht="22.5" customHeight="1" x14ac:dyDescent="0.2">
      <c r="A451" s="370"/>
      <c r="B451" s="371"/>
      <c r="C451" s="372"/>
      <c r="D451" s="170" t="s">
        <v>27</v>
      </c>
      <c r="E451" s="271"/>
      <c r="F451" s="271"/>
      <c r="G451" s="272"/>
      <c r="H451" s="245">
        <f>ROUND(H450*0.2,2)</f>
        <v>0</v>
      </c>
    </row>
    <row r="452" spans="1:8" s="169" customFormat="1" ht="22.5" customHeight="1" x14ac:dyDescent="0.2">
      <c r="A452" s="373"/>
      <c r="B452" s="374"/>
      <c r="C452" s="375"/>
      <c r="D452" s="170" t="s">
        <v>28</v>
      </c>
      <c r="E452" s="271"/>
      <c r="F452" s="271"/>
      <c r="G452" s="272"/>
      <c r="H452" s="245">
        <f>ROUND(H450*1.2,2)</f>
        <v>0</v>
      </c>
    </row>
  </sheetData>
  <mergeCells count="372">
    <mergeCell ref="C380:D380"/>
    <mergeCell ref="C376:D376"/>
    <mergeCell ref="C409:D409"/>
    <mergeCell ref="C412:D412"/>
    <mergeCell ref="C415:D415"/>
    <mergeCell ref="C420:D420"/>
    <mergeCell ref="C417:D417"/>
    <mergeCell ref="C424:D424"/>
    <mergeCell ref="C407:D407"/>
    <mergeCell ref="C381:D381"/>
    <mergeCell ref="C404:D404"/>
    <mergeCell ref="C382:D382"/>
    <mergeCell ref="C411:D411"/>
    <mergeCell ref="C388:D388"/>
    <mergeCell ref="C389:D389"/>
    <mergeCell ref="C390:D390"/>
    <mergeCell ref="C391:D391"/>
    <mergeCell ref="C392:D392"/>
    <mergeCell ref="C393:D393"/>
    <mergeCell ref="C386:D386"/>
    <mergeCell ref="C387:D387"/>
    <mergeCell ref="C394:D394"/>
    <mergeCell ref="C395:D395"/>
    <mergeCell ref="C396:D396"/>
    <mergeCell ref="C95:D95"/>
    <mergeCell ref="C244:D244"/>
    <mergeCell ref="C213:D213"/>
    <mergeCell ref="C197:D197"/>
    <mergeCell ref="C198:D198"/>
    <mergeCell ref="C199:D199"/>
    <mergeCell ref="C200:D200"/>
    <mergeCell ref="C194:D194"/>
    <mergeCell ref="C205:D205"/>
    <mergeCell ref="C152:D152"/>
    <mergeCell ref="C154:D154"/>
    <mergeCell ref="C155:D155"/>
    <mergeCell ref="C146:D146"/>
    <mergeCell ref="C148:D148"/>
    <mergeCell ref="C149:D149"/>
    <mergeCell ref="C139:D139"/>
    <mergeCell ref="C143:D143"/>
    <mergeCell ref="C163:D163"/>
    <mergeCell ref="C171:D171"/>
    <mergeCell ref="C173:D173"/>
    <mergeCell ref="C157:D157"/>
    <mergeCell ref="C138:D138"/>
    <mergeCell ref="C182:D182"/>
    <mergeCell ref="C118:D118"/>
    <mergeCell ref="C10:D10"/>
    <mergeCell ref="C17:D17"/>
    <mergeCell ref="C15:D15"/>
    <mergeCell ref="C18:D18"/>
    <mergeCell ref="C23:D23"/>
    <mergeCell ref="C38:D38"/>
    <mergeCell ref="C39:D39"/>
    <mergeCell ref="C71:D71"/>
    <mergeCell ref="C82:D82"/>
    <mergeCell ref="C50:D50"/>
    <mergeCell ref="C56:D56"/>
    <mergeCell ref="C63:D63"/>
    <mergeCell ref="C72:D72"/>
    <mergeCell ref="C78:D78"/>
    <mergeCell ref="C25:D25"/>
    <mergeCell ref="C27:D27"/>
    <mergeCell ref="C14:D14"/>
    <mergeCell ref="C16:D16"/>
    <mergeCell ref="C20:D20"/>
    <mergeCell ref="C37:D37"/>
    <mergeCell ref="C35:D35"/>
    <mergeCell ref="C26:D26"/>
    <mergeCell ref="C447:D447"/>
    <mergeCell ref="C230:D230"/>
    <mergeCell ref="C231:D231"/>
    <mergeCell ref="C232:D232"/>
    <mergeCell ref="C233:D233"/>
    <mergeCell ref="C234:D234"/>
    <mergeCell ref="C219:D219"/>
    <mergeCell ref="C221:D221"/>
    <mergeCell ref="C224:D224"/>
    <mergeCell ref="C225:D225"/>
    <mergeCell ref="C226:D226"/>
    <mergeCell ref="C223:D223"/>
    <mergeCell ref="C237:D237"/>
    <mergeCell ref="C238:D238"/>
    <mergeCell ref="C240:D240"/>
    <mergeCell ref="C241:D241"/>
    <mergeCell ref="C242:D242"/>
    <mergeCell ref="C243:D243"/>
    <mergeCell ref="C255:D255"/>
    <mergeCell ref="C296:D296"/>
    <mergeCell ref="C258:D258"/>
    <mergeCell ref="C379:D379"/>
    <mergeCell ref="C378:D378"/>
    <mergeCell ref="C383:D383"/>
    <mergeCell ref="C245:D245"/>
    <mergeCell ref="C246:D246"/>
    <mergeCell ref="C113:D113"/>
    <mergeCell ref="C114:D114"/>
    <mergeCell ref="C141:D141"/>
    <mergeCell ref="C142:D142"/>
    <mergeCell ref="C165:D165"/>
    <mergeCell ref="C166:D166"/>
    <mergeCell ref="C147:D147"/>
    <mergeCell ref="C193:D193"/>
    <mergeCell ref="C239:D239"/>
    <mergeCell ref="C119:D119"/>
    <mergeCell ref="C129:D129"/>
    <mergeCell ref="C135:D135"/>
    <mergeCell ref="C164:D164"/>
    <mergeCell ref="C172:D172"/>
    <mergeCell ref="C189:D189"/>
    <mergeCell ref="C132:D132"/>
    <mergeCell ref="C133:D133"/>
    <mergeCell ref="C117:D117"/>
    <mergeCell ref="C169:D169"/>
    <mergeCell ref="C170:D170"/>
    <mergeCell ref="C187:D187"/>
    <mergeCell ref="C162:D162"/>
    <mergeCell ref="C8:D8"/>
    <mergeCell ref="C9:D9"/>
    <mergeCell ref="C11:D11"/>
    <mergeCell ref="C12:D12"/>
    <mergeCell ref="C13:D13"/>
    <mergeCell ref="C28:D28"/>
    <mergeCell ref="C36:D36"/>
    <mergeCell ref="A450:C452"/>
    <mergeCell ref="C55:D55"/>
    <mergeCell ref="C87:D87"/>
    <mergeCell ref="C89:D89"/>
    <mergeCell ref="C61:D61"/>
    <mergeCell ref="C62:D62"/>
    <mergeCell ref="C67:D67"/>
    <mergeCell ref="C70:D70"/>
    <mergeCell ref="C75:D75"/>
    <mergeCell ref="C76:D76"/>
    <mergeCell ref="C81:D81"/>
    <mergeCell ref="C96:D96"/>
    <mergeCell ref="C201:D201"/>
    <mergeCell ref="C105:D105"/>
    <mergeCell ref="C107:D107"/>
    <mergeCell ref="C108:D108"/>
    <mergeCell ref="C106:D106"/>
    <mergeCell ref="C248:D248"/>
    <mergeCell ref="C247:D247"/>
    <mergeCell ref="C217:D217"/>
    <mergeCell ref="C220:D220"/>
    <mergeCell ref="C227:D227"/>
    <mergeCell ref="C191:D191"/>
    <mergeCell ref="C180:D180"/>
    <mergeCell ref="C203:D203"/>
    <mergeCell ref="C40:D40"/>
    <mergeCell ref="C41:D41"/>
    <mergeCell ref="C110:D110"/>
    <mergeCell ref="C99:D99"/>
    <mergeCell ref="C101:D101"/>
    <mergeCell ref="C102:D102"/>
    <mergeCell ref="C104:D104"/>
    <mergeCell ref="C192:D192"/>
    <mergeCell ref="C145:D145"/>
    <mergeCell ref="C42:D42"/>
    <mergeCell ref="C49:D49"/>
    <mergeCell ref="C97:D97"/>
    <mergeCell ref="C90:D90"/>
    <mergeCell ref="C94:D94"/>
    <mergeCell ref="C53:D53"/>
    <mergeCell ref="C184:D184"/>
    <mergeCell ref="C176:D176"/>
    <mergeCell ref="C216:D216"/>
    <mergeCell ref="C218:D218"/>
    <mergeCell ref="C222:D222"/>
    <mergeCell ref="C215:D215"/>
    <mergeCell ref="C214:D214"/>
    <mergeCell ref="C202:D202"/>
    <mergeCell ref="C204:D204"/>
    <mergeCell ref="C209:D209"/>
    <mergeCell ref="C210:D210"/>
    <mergeCell ref="C188:D188"/>
    <mergeCell ref="C179:D179"/>
    <mergeCell ref="C177:D177"/>
    <mergeCell ref="C178:D178"/>
    <mergeCell ref="C181:D181"/>
    <mergeCell ref="C183:D183"/>
    <mergeCell ref="C190:D190"/>
    <mergeCell ref="C206:D206"/>
    <mergeCell ref="C196:D196"/>
    <mergeCell ref="C287:D287"/>
    <mergeCell ref="C268:D268"/>
    <mergeCell ref="C269:D269"/>
    <mergeCell ref="C270:D270"/>
    <mergeCell ref="C285:D285"/>
    <mergeCell ref="C282:D282"/>
    <mergeCell ref="C283:D283"/>
    <mergeCell ref="C300:D300"/>
    <mergeCell ref="C301:D301"/>
    <mergeCell ref="C295:D295"/>
    <mergeCell ref="C299:D299"/>
    <mergeCell ref="C275:D275"/>
    <mergeCell ref="C276:D276"/>
    <mergeCell ref="C277:D277"/>
    <mergeCell ref="C291:D291"/>
    <mergeCell ref="C293:D293"/>
    <mergeCell ref="C294:D294"/>
    <mergeCell ref="C274:D274"/>
    <mergeCell ref="C271:D271"/>
    <mergeCell ref="C272:D272"/>
    <mergeCell ref="C273:D273"/>
    <mergeCell ref="C290:D290"/>
    <mergeCell ref="C280:D280"/>
    <mergeCell ref="C281:D281"/>
    <mergeCell ref="C249:D249"/>
    <mergeCell ref="C250:D250"/>
    <mergeCell ref="C251:D251"/>
    <mergeCell ref="C252:D252"/>
    <mergeCell ref="C286:D286"/>
    <mergeCell ref="C284:D284"/>
    <mergeCell ref="C267:D267"/>
    <mergeCell ref="C278:D278"/>
    <mergeCell ref="C259:D259"/>
    <mergeCell ref="C260:D260"/>
    <mergeCell ref="C261:D261"/>
    <mergeCell ref="C262:D262"/>
    <mergeCell ref="C263:D263"/>
    <mergeCell ref="C265:D265"/>
    <mergeCell ref="C266:D266"/>
    <mergeCell ref="C264:D264"/>
    <mergeCell ref="C279:D279"/>
    <mergeCell ref="C345:D345"/>
    <mergeCell ref="C346:D346"/>
    <mergeCell ref="C347:D347"/>
    <mergeCell ref="C288:D288"/>
    <mergeCell ref="C289:D289"/>
    <mergeCell ref="C303:D303"/>
    <mergeCell ref="C306:D306"/>
    <mergeCell ref="C307:D307"/>
    <mergeCell ref="C317:D317"/>
    <mergeCell ref="C318:D318"/>
    <mergeCell ref="C321:D321"/>
    <mergeCell ref="C324:D324"/>
    <mergeCell ref="C325:D325"/>
    <mergeCell ref="C302:D302"/>
    <mergeCell ref="C292:D292"/>
    <mergeCell ref="C310:D310"/>
    <mergeCell ref="C311:D311"/>
    <mergeCell ref="C364:D364"/>
    <mergeCell ref="C348:D348"/>
    <mergeCell ref="C349:D349"/>
    <mergeCell ref="C350:D350"/>
    <mergeCell ref="C195:D195"/>
    <mergeCell ref="C333:D333"/>
    <mergeCell ref="C355:D355"/>
    <mergeCell ref="C331:D331"/>
    <mergeCell ref="C351:D351"/>
    <mergeCell ref="C354:D354"/>
    <mergeCell ref="C332:D332"/>
    <mergeCell ref="C334:D334"/>
    <mergeCell ref="C335:D335"/>
    <mergeCell ref="C336:D336"/>
    <mergeCell ref="C337:D337"/>
    <mergeCell ref="C338:D338"/>
    <mergeCell ref="C339:D339"/>
    <mergeCell ref="C340:D340"/>
    <mergeCell ref="C341:D341"/>
    <mergeCell ref="C342:D342"/>
    <mergeCell ref="C228:D228"/>
    <mergeCell ref="C229:D229"/>
    <mergeCell ref="C343:D343"/>
    <mergeCell ref="C344:D344"/>
    <mergeCell ref="C397:D397"/>
    <mergeCell ref="C398:D398"/>
    <mergeCell ref="C399:D399"/>
    <mergeCell ref="C400:D400"/>
    <mergeCell ref="C401:D401"/>
    <mergeCell ref="C422:D422"/>
    <mergeCell ref="C406:D406"/>
    <mergeCell ref="C402:D402"/>
    <mergeCell ref="C438:D438"/>
    <mergeCell ref="C435:D435"/>
    <mergeCell ref="C437:D437"/>
    <mergeCell ref="C439:D439"/>
    <mergeCell ref="C441:D441"/>
    <mergeCell ref="C443:D443"/>
    <mergeCell ref="C445:D445"/>
    <mergeCell ref="C418:D418"/>
    <mergeCell ref="C426:D426"/>
    <mergeCell ref="C432:D432"/>
    <mergeCell ref="C434:D434"/>
    <mergeCell ref="A1:H1"/>
    <mergeCell ref="C54:D54"/>
    <mergeCell ref="C60:D60"/>
    <mergeCell ref="C66:D66"/>
    <mergeCell ref="C74:D74"/>
    <mergeCell ref="C80:D80"/>
    <mergeCell ref="C86:D86"/>
    <mergeCell ref="C88:D88"/>
    <mergeCell ref="C98:D98"/>
    <mergeCell ref="C19:D19"/>
    <mergeCell ref="C7:D7"/>
    <mergeCell ref="C33:D33"/>
    <mergeCell ref="C34:D34"/>
    <mergeCell ref="C21:D21"/>
    <mergeCell ref="C22:D22"/>
    <mergeCell ref="C24:D24"/>
    <mergeCell ref="K20:L20"/>
    <mergeCell ref="C137:D137"/>
    <mergeCell ref="C140:D140"/>
    <mergeCell ref="C144:D144"/>
    <mergeCell ref="C150:D150"/>
    <mergeCell ref="C151:D151"/>
    <mergeCell ref="C153:D153"/>
    <mergeCell ref="C158:D158"/>
    <mergeCell ref="C160:D160"/>
    <mergeCell ref="C100:D100"/>
    <mergeCell ref="C103:D103"/>
    <mergeCell ref="C109:D109"/>
    <mergeCell ref="C122:D122"/>
    <mergeCell ref="C124:D124"/>
    <mergeCell ref="C127:D127"/>
    <mergeCell ref="C123:D123"/>
    <mergeCell ref="C59:D59"/>
    <mergeCell ref="C65:D65"/>
    <mergeCell ref="C85:D85"/>
    <mergeCell ref="C73:D73"/>
    <mergeCell ref="C79:D79"/>
    <mergeCell ref="C84:D84"/>
    <mergeCell ref="C111:D111"/>
    <mergeCell ref="C112:D112"/>
    <mergeCell ref="C93:D93"/>
    <mergeCell ref="C77:D77"/>
    <mergeCell ref="C45:D45"/>
    <mergeCell ref="C51:D51"/>
    <mergeCell ref="C52:D52"/>
    <mergeCell ref="C57:D57"/>
    <mergeCell ref="C58:D58"/>
    <mergeCell ref="C47:D47"/>
    <mergeCell ref="C48:D48"/>
    <mergeCell ref="C46:D46"/>
    <mergeCell ref="C64:D64"/>
    <mergeCell ref="C83:D83"/>
    <mergeCell ref="C120:D120"/>
    <mergeCell ref="C121:D121"/>
    <mergeCell ref="C125:D125"/>
    <mergeCell ref="C126:D126"/>
    <mergeCell ref="C128:D128"/>
    <mergeCell ref="C134:D134"/>
    <mergeCell ref="C136:D136"/>
    <mergeCell ref="C159:D159"/>
    <mergeCell ref="C161:D161"/>
    <mergeCell ref="C156:D156"/>
    <mergeCell ref="E228:E229"/>
    <mergeCell ref="F228:F229"/>
    <mergeCell ref="G228:G229"/>
    <mergeCell ref="H228:H229"/>
    <mergeCell ref="C377:D377"/>
    <mergeCell ref="C384:D384"/>
    <mergeCell ref="C385:D385"/>
    <mergeCell ref="C356:D356"/>
    <mergeCell ref="C357:D357"/>
    <mergeCell ref="C358:D358"/>
    <mergeCell ref="C359:D359"/>
    <mergeCell ref="C360:D360"/>
    <mergeCell ref="C361:D361"/>
    <mergeCell ref="C365:D365"/>
    <mergeCell ref="C366:D366"/>
    <mergeCell ref="C367:D367"/>
    <mergeCell ref="C368:D368"/>
    <mergeCell ref="C369:D369"/>
    <mergeCell ref="C370:D370"/>
    <mergeCell ref="C371:D371"/>
    <mergeCell ref="C372:D372"/>
    <mergeCell ref="C373:D373"/>
    <mergeCell ref="C362:D362"/>
    <mergeCell ref="C363:D363"/>
  </mergeCells>
  <phoneticPr fontId="19" type="noConversion"/>
  <pageMargins left="0.19685039370078741" right="0" top="0.19685039370078741" bottom="0" header="0" footer="0"/>
  <pageSetup paperSize="9" scale="68" fitToWidth="0" fitToHeight="0" orientation="portrait" r:id="rId1"/>
  <rowBreaks count="10" manualBreakCount="10">
    <brk id="25" max="7" man="1"/>
    <brk id="54" max="7" man="1"/>
    <brk id="88" max="7" man="1"/>
    <brk id="122" max="7" man="1"/>
    <brk id="162" max="7" man="1"/>
    <brk id="193" max="7" man="1"/>
    <brk id="253" max="7" man="1"/>
    <brk id="304" max="7" man="1"/>
    <brk id="352" max="7" man="1"/>
    <brk id="439"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79"/>
  <sheetViews>
    <sheetView showGridLines="0" view="pageBreakPreview" zoomScaleNormal="80" zoomScaleSheetLayoutView="100" workbookViewId="0">
      <pane xSplit="4" ySplit="6" topLeftCell="E73" activePane="bottomRight" state="frozenSplit"/>
      <selection activeCell="P10" sqref="P10"/>
      <selection pane="topRight" activeCell="P10" sqref="P10"/>
      <selection pane="bottomLeft" activeCell="P10" sqref="P10"/>
      <selection pane="bottomRight" activeCell="B24" sqref="B24"/>
    </sheetView>
  </sheetViews>
  <sheetFormatPr baseColWidth="10" defaultColWidth="11.42578125" defaultRowHeight="12.75" x14ac:dyDescent="0.2"/>
  <cols>
    <col min="1" max="2" width="7.140625" style="1" customWidth="1"/>
    <col min="3" max="3" width="58.5703125" style="1" customWidth="1"/>
    <col min="4" max="4" width="18.85546875" style="1" customWidth="1"/>
    <col min="5" max="5" width="7.140625" style="1" customWidth="1"/>
    <col min="6" max="6" width="10" style="1" customWidth="1"/>
    <col min="7" max="8" width="14.28515625" style="1" customWidth="1"/>
    <col min="9" max="10" width="1.42578125" style="1" customWidth="1"/>
    <col min="11" max="11" width="7.140625" style="1" customWidth="1"/>
    <col min="12" max="12" width="32.7109375" style="1" customWidth="1"/>
    <col min="13" max="16384" width="11.42578125" style="1"/>
  </cols>
  <sheetData>
    <row r="1" spans="1:12" ht="18.75" x14ac:dyDescent="0.2">
      <c r="A1" s="153" t="str">
        <f>ENTETE!B12</f>
        <v>REHABILITATION ET AMELIORATION DES SYSTEMES 
DE TRAITEMENT DE L’AIR DE LA TOUR SEQUOIA 
A PUTEAUX</v>
      </c>
      <c r="B1" s="15"/>
      <c r="C1" s="15"/>
      <c r="D1" s="15"/>
      <c r="E1" s="15"/>
      <c r="F1" s="15"/>
      <c r="G1" s="14"/>
      <c r="H1" s="15"/>
      <c r="K1" s="15" t="s">
        <v>31</v>
      </c>
    </row>
    <row r="2" spans="1:12" ht="18.75" x14ac:dyDescent="0.2">
      <c r="A2" s="14"/>
      <c r="B2" s="15"/>
      <c r="C2" s="15"/>
      <c r="D2" s="15"/>
      <c r="E2" s="15"/>
      <c r="F2" s="15"/>
      <c r="G2" s="14"/>
      <c r="H2" s="15"/>
      <c r="K2" s="15"/>
    </row>
    <row r="3" spans="1:12" ht="18.75" x14ac:dyDescent="0.2">
      <c r="A3" s="14" t="s">
        <v>76</v>
      </c>
      <c r="B3" s="15"/>
      <c r="C3" s="15"/>
      <c r="D3" s="15"/>
      <c r="E3" s="15"/>
      <c r="F3" s="15"/>
      <c r="G3" s="14"/>
      <c r="H3" s="15"/>
      <c r="K3" s="15"/>
    </row>
    <row r="4" spans="1:12" s="8" customFormat="1" ht="22.5" customHeight="1" x14ac:dyDescent="0.2">
      <c r="A4" s="3" t="s">
        <v>23</v>
      </c>
      <c r="B4" s="4"/>
      <c r="C4" s="3" t="s">
        <v>0</v>
      </c>
      <c r="D4" s="4"/>
      <c r="E4" s="5" t="s">
        <v>24</v>
      </c>
      <c r="F4" s="5" t="s">
        <v>25</v>
      </c>
      <c r="G4" s="6" t="s">
        <v>2</v>
      </c>
      <c r="H4" s="7" t="s">
        <v>3</v>
      </c>
      <c r="K4" s="13"/>
    </row>
    <row r="5" spans="1:12" s="8" customFormat="1" x14ac:dyDescent="0.2">
      <c r="A5" s="9"/>
      <c r="B5" s="10"/>
      <c r="C5" s="9"/>
      <c r="D5" s="10"/>
      <c r="E5" s="11"/>
      <c r="F5" s="11"/>
      <c r="G5" s="11"/>
      <c r="H5" s="12"/>
    </row>
    <row r="6" spans="1:12" s="13" customFormat="1" ht="4.5" customHeight="1" x14ac:dyDescent="0.2">
      <c r="A6" s="41"/>
      <c r="B6" s="41"/>
      <c r="C6" s="41"/>
      <c r="D6" s="41"/>
      <c r="E6" s="41"/>
      <c r="F6" s="41"/>
      <c r="G6" s="41"/>
      <c r="H6" s="41"/>
    </row>
    <row r="7" spans="1:12" ht="22.5" customHeight="1" x14ac:dyDescent="0.2">
      <c r="A7" s="28"/>
      <c r="B7" s="19" t="s">
        <v>382</v>
      </c>
      <c r="C7" s="33" t="s">
        <v>383</v>
      </c>
      <c r="D7" s="17"/>
      <c r="E7" s="37"/>
      <c r="F7" s="38"/>
      <c r="G7" s="39"/>
      <c r="H7" s="40"/>
      <c r="I7" s="16"/>
      <c r="J7" s="16"/>
      <c r="K7" s="48"/>
      <c r="L7" s="49" t="s">
        <v>46</v>
      </c>
    </row>
    <row r="8" spans="1:12" ht="22.5" customHeight="1" x14ac:dyDescent="0.2">
      <c r="A8" s="42"/>
      <c r="B8" s="32"/>
      <c r="C8" s="403" t="s">
        <v>48</v>
      </c>
      <c r="D8" s="404"/>
      <c r="E8" s="50"/>
      <c r="F8" s="51"/>
      <c r="G8" s="52"/>
      <c r="H8" s="53">
        <f t="shared" ref="H8:H25" si="0">F8*G8</f>
        <v>0</v>
      </c>
      <c r="K8" s="44"/>
    </row>
    <row r="9" spans="1:12" ht="22.5" customHeight="1" x14ac:dyDescent="0.2">
      <c r="A9" s="42"/>
      <c r="B9" s="32"/>
      <c r="C9" s="403" t="s">
        <v>409</v>
      </c>
      <c r="D9" s="404"/>
      <c r="E9" s="50" t="s">
        <v>5</v>
      </c>
      <c r="F9" s="51"/>
      <c r="G9" s="52"/>
      <c r="H9" s="53">
        <f t="shared" si="0"/>
        <v>0</v>
      </c>
      <c r="K9" s="44"/>
    </row>
    <row r="10" spans="1:12" ht="22.5" customHeight="1" x14ac:dyDescent="0.2">
      <c r="A10" s="42"/>
      <c r="B10" s="32"/>
      <c r="C10" s="403" t="s">
        <v>408</v>
      </c>
      <c r="D10" s="404"/>
      <c r="E10" s="50" t="s">
        <v>5</v>
      </c>
      <c r="F10" s="51"/>
      <c r="G10" s="52"/>
      <c r="H10" s="53">
        <f>F10*G10</f>
        <v>0</v>
      </c>
      <c r="K10" s="44"/>
    </row>
    <row r="11" spans="1:12" ht="22.5" customHeight="1" x14ac:dyDescent="0.2">
      <c r="A11" s="42"/>
      <c r="B11" s="32"/>
      <c r="C11" s="403" t="s">
        <v>407</v>
      </c>
      <c r="D11" s="404"/>
      <c r="E11" s="50" t="s">
        <v>5</v>
      </c>
      <c r="F11" s="51"/>
      <c r="G11" s="52"/>
      <c r="H11" s="53">
        <f>F11*G11</f>
        <v>0</v>
      </c>
      <c r="K11" s="44"/>
    </row>
    <row r="12" spans="1:12" ht="22.5" customHeight="1" x14ac:dyDescent="0.2">
      <c r="A12" s="42"/>
      <c r="B12" s="32"/>
      <c r="C12" s="403" t="s">
        <v>406</v>
      </c>
      <c r="D12" s="404"/>
      <c r="E12" s="50" t="s">
        <v>5</v>
      </c>
      <c r="F12" s="51"/>
      <c r="G12" s="52"/>
      <c r="H12" s="53">
        <f>F12*G12</f>
        <v>0</v>
      </c>
      <c r="K12" s="44"/>
    </row>
    <row r="13" spans="1:12" ht="22.5" customHeight="1" x14ac:dyDescent="0.2">
      <c r="A13" s="42"/>
      <c r="B13" s="32"/>
      <c r="C13" s="403" t="s">
        <v>405</v>
      </c>
      <c r="D13" s="404"/>
      <c r="E13" s="50" t="s">
        <v>5</v>
      </c>
      <c r="F13" s="51"/>
      <c r="G13" s="52"/>
      <c r="H13" s="53">
        <f>F13*G13</f>
        <v>0</v>
      </c>
      <c r="K13" s="44"/>
    </row>
    <row r="14" spans="1:12" ht="22.5" customHeight="1" x14ac:dyDescent="0.2">
      <c r="A14" s="42"/>
      <c r="B14" s="32"/>
      <c r="C14" s="403" t="s">
        <v>410</v>
      </c>
      <c r="D14" s="404"/>
      <c r="E14" s="50" t="s">
        <v>5</v>
      </c>
      <c r="F14" s="51"/>
      <c r="G14" s="52"/>
      <c r="H14" s="53">
        <f>F14*G14</f>
        <v>0</v>
      </c>
      <c r="K14" s="44"/>
    </row>
    <row r="15" spans="1:12" ht="22.5" customHeight="1" x14ac:dyDescent="0.2">
      <c r="A15" s="42"/>
      <c r="B15" s="32"/>
      <c r="C15" s="403" t="s">
        <v>68</v>
      </c>
      <c r="D15" s="404"/>
      <c r="E15" s="50" t="s">
        <v>5</v>
      </c>
      <c r="F15" s="51">
        <v>1</v>
      </c>
      <c r="G15" s="52"/>
      <c r="H15" s="53">
        <f t="shared" ref="H15:H22" si="1">F15*G15</f>
        <v>0</v>
      </c>
      <c r="K15" s="44"/>
    </row>
    <row r="16" spans="1:12" ht="22.5" customHeight="1" x14ac:dyDescent="0.2">
      <c r="A16" s="42"/>
      <c r="B16" s="32"/>
      <c r="C16" s="54"/>
      <c r="D16" s="55"/>
      <c r="E16" s="50"/>
      <c r="F16" s="51"/>
      <c r="G16" s="52"/>
      <c r="H16" s="53"/>
      <c r="K16" s="44"/>
    </row>
    <row r="17" spans="1:12" ht="22.5" customHeight="1" x14ac:dyDescent="0.2">
      <c r="A17" s="42"/>
      <c r="B17" s="32"/>
      <c r="C17" s="403" t="s">
        <v>67</v>
      </c>
      <c r="D17" s="404"/>
      <c r="E17" s="50"/>
      <c r="F17" s="51"/>
      <c r="G17" s="52"/>
      <c r="H17" s="53">
        <f t="shared" si="1"/>
        <v>0</v>
      </c>
      <c r="K17" s="44"/>
    </row>
    <row r="18" spans="1:12" ht="22.5" customHeight="1" x14ac:dyDescent="0.2">
      <c r="A18" s="42"/>
      <c r="B18" s="32"/>
      <c r="C18" s="403" t="s">
        <v>409</v>
      </c>
      <c r="D18" s="404"/>
      <c r="E18" s="50" t="s">
        <v>5</v>
      </c>
      <c r="F18" s="51"/>
      <c r="G18" s="52"/>
      <c r="H18" s="53">
        <f t="shared" si="1"/>
        <v>0</v>
      </c>
      <c r="K18" s="44"/>
    </row>
    <row r="19" spans="1:12" ht="22.5" customHeight="1" x14ac:dyDescent="0.2">
      <c r="A19" s="42"/>
      <c r="B19" s="32"/>
      <c r="C19" s="403" t="s">
        <v>408</v>
      </c>
      <c r="D19" s="404"/>
      <c r="E19" s="50" t="s">
        <v>5</v>
      </c>
      <c r="F19" s="51"/>
      <c r="G19" s="52"/>
      <c r="H19" s="53">
        <f t="shared" si="1"/>
        <v>0</v>
      </c>
      <c r="K19" s="44"/>
    </row>
    <row r="20" spans="1:12" ht="22.5" customHeight="1" x14ac:dyDescent="0.2">
      <c r="A20" s="42"/>
      <c r="B20" s="32"/>
      <c r="C20" s="403" t="s">
        <v>407</v>
      </c>
      <c r="D20" s="404"/>
      <c r="E20" s="50" t="s">
        <v>5</v>
      </c>
      <c r="F20" s="51"/>
      <c r="G20" s="52"/>
      <c r="H20" s="53">
        <f t="shared" si="1"/>
        <v>0</v>
      </c>
      <c r="K20" s="44"/>
    </row>
    <row r="21" spans="1:12" ht="22.5" customHeight="1" x14ac:dyDescent="0.2">
      <c r="A21" s="42"/>
      <c r="B21" s="32"/>
      <c r="C21" s="403" t="s">
        <v>406</v>
      </c>
      <c r="D21" s="404"/>
      <c r="E21" s="50" t="s">
        <v>5</v>
      </c>
      <c r="F21" s="51"/>
      <c r="G21" s="52"/>
      <c r="H21" s="53">
        <f t="shared" si="1"/>
        <v>0</v>
      </c>
      <c r="K21" s="44"/>
    </row>
    <row r="22" spans="1:12" ht="22.5" customHeight="1" x14ac:dyDescent="0.2">
      <c r="A22" s="42"/>
      <c r="B22" s="32"/>
      <c r="C22" s="403" t="s">
        <v>68</v>
      </c>
      <c r="D22" s="404"/>
      <c r="E22" s="50" t="s">
        <v>5</v>
      </c>
      <c r="F22" s="51">
        <v>1</v>
      </c>
      <c r="G22" s="52"/>
      <c r="H22" s="53">
        <f t="shared" si="1"/>
        <v>0</v>
      </c>
      <c r="K22" s="44"/>
    </row>
    <row r="23" spans="1:12" ht="22.5" customHeight="1" x14ac:dyDescent="0.2">
      <c r="A23" s="42"/>
      <c r="B23" s="32"/>
      <c r="C23" s="54"/>
      <c r="D23" s="55"/>
      <c r="E23" s="50"/>
      <c r="F23" s="51"/>
      <c r="G23" s="52"/>
      <c r="H23" s="53"/>
      <c r="K23" s="44"/>
    </row>
    <row r="24" spans="1:12" ht="22.5" customHeight="1" x14ac:dyDescent="0.2">
      <c r="A24" s="28"/>
      <c r="B24" s="19" t="s">
        <v>384</v>
      </c>
      <c r="C24" s="33" t="s">
        <v>399</v>
      </c>
      <c r="D24" s="17"/>
      <c r="E24" s="37"/>
      <c r="F24" s="38"/>
      <c r="G24" s="39"/>
      <c r="H24" s="40"/>
      <c r="I24" s="16"/>
      <c r="J24" s="16"/>
      <c r="K24" s="48"/>
      <c r="L24" s="49" t="s">
        <v>46</v>
      </c>
    </row>
    <row r="25" spans="1:12" ht="30" customHeight="1" x14ac:dyDescent="0.2">
      <c r="A25" s="42"/>
      <c r="B25" s="32"/>
      <c r="C25" s="410" t="s">
        <v>69</v>
      </c>
      <c r="D25" s="411"/>
      <c r="E25" s="50" t="s">
        <v>5</v>
      </c>
      <c r="F25" s="51">
        <v>1</v>
      </c>
      <c r="G25" s="52"/>
      <c r="H25" s="53">
        <f t="shared" si="0"/>
        <v>0</v>
      </c>
      <c r="K25" s="44"/>
    </row>
    <row r="26" spans="1:12" ht="22.5" customHeight="1" x14ac:dyDescent="0.2">
      <c r="A26" s="42"/>
      <c r="B26" s="124"/>
      <c r="C26" s="125"/>
      <c r="D26" s="125"/>
      <c r="E26" s="126"/>
      <c r="F26" s="127"/>
      <c r="G26" s="128"/>
      <c r="H26" s="129"/>
      <c r="K26" s="44"/>
    </row>
    <row r="27" spans="1:12" s="132" customFormat="1" ht="22.5" customHeight="1" x14ac:dyDescent="0.2">
      <c r="A27" s="130"/>
      <c r="B27" s="19" t="s">
        <v>385</v>
      </c>
      <c r="C27" s="33" t="s">
        <v>40</v>
      </c>
      <c r="D27" s="17"/>
      <c r="E27" s="37"/>
      <c r="F27" s="38"/>
      <c r="G27" s="39"/>
      <c r="H27" s="131"/>
      <c r="I27" s="16"/>
      <c r="J27" s="16"/>
      <c r="K27" s="48"/>
      <c r="L27" s="49" t="s">
        <v>41</v>
      </c>
    </row>
    <row r="28" spans="1:12" s="132" customFormat="1" ht="22.5" customHeight="1" x14ac:dyDescent="0.2">
      <c r="A28" s="42"/>
      <c r="B28" s="32"/>
      <c r="C28" s="403" t="s">
        <v>61</v>
      </c>
      <c r="D28" s="404"/>
      <c r="E28" s="50" t="s">
        <v>5</v>
      </c>
      <c r="F28" s="51">
        <v>1</v>
      </c>
      <c r="G28" s="52"/>
      <c r="H28" s="133">
        <f t="shared" ref="H28" si="2">F28*G28</f>
        <v>0</v>
      </c>
      <c r="K28" s="44"/>
    </row>
    <row r="29" spans="1:12" s="132" customFormat="1" ht="22.5" customHeight="1" x14ac:dyDescent="0.2">
      <c r="A29" s="42"/>
      <c r="B29" s="32"/>
      <c r="C29" s="403" t="s">
        <v>64</v>
      </c>
      <c r="D29" s="404"/>
      <c r="E29" s="50" t="s">
        <v>5</v>
      </c>
      <c r="F29" s="51">
        <v>1</v>
      </c>
      <c r="G29" s="52"/>
      <c r="H29" s="133">
        <f>F29*G29</f>
        <v>0</v>
      </c>
      <c r="K29" s="44"/>
    </row>
    <row r="30" spans="1:12" s="132" customFormat="1" ht="22.5" customHeight="1" x14ac:dyDescent="0.2">
      <c r="A30" s="42"/>
      <c r="B30" s="32"/>
      <c r="C30" s="403" t="s">
        <v>65</v>
      </c>
      <c r="D30" s="404"/>
      <c r="E30" s="50" t="s">
        <v>5</v>
      </c>
      <c r="F30" s="51">
        <v>1</v>
      </c>
      <c r="G30" s="52"/>
      <c r="H30" s="133">
        <f>F30*G30</f>
        <v>0</v>
      </c>
      <c r="K30" s="44"/>
    </row>
    <row r="31" spans="1:12" s="132" customFormat="1" ht="22.5" customHeight="1" x14ac:dyDescent="0.2">
      <c r="A31" s="42"/>
      <c r="B31" s="32"/>
      <c r="C31" s="403" t="s">
        <v>66</v>
      </c>
      <c r="D31" s="404"/>
      <c r="E31" s="50" t="s">
        <v>5</v>
      </c>
      <c r="F31" s="51">
        <v>1</v>
      </c>
      <c r="G31" s="52"/>
      <c r="H31" s="133">
        <f>F31*G31</f>
        <v>0</v>
      </c>
      <c r="K31" s="44"/>
    </row>
    <row r="32" spans="1:12" s="132" customFormat="1" ht="22.5" customHeight="1" x14ac:dyDescent="0.2">
      <c r="A32" s="42"/>
      <c r="B32" s="32"/>
      <c r="C32" s="403" t="s">
        <v>62</v>
      </c>
      <c r="D32" s="404"/>
      <c r="E32" s="50" t="s">
        <v>5</v>
      </c>
      <c r="F32" s="51">
        <v>1</v>
      </c>
      <c r="G32" s="52"/>
      <c r="H32" s="133">
        <f>F32*G32</f>
        <v>0</v>
      </c>
      <c r="K32" s="44"/>
    </row>
    <row r="33" spans="1:12" s="132" customFormat="1" ht="22.5" customHeight="1" x14ac:dyDescent="0.2">
      <c r="A33" s="42"/>
      <c r="B33" s="32"/>
      <c r="C33" s="403" t="s">
        <v>63</v>
      </c>
      <c r="D33" s="404"/>
      <c r="E33" s="50" t="s">
        <v>5</v>
      </c>
      <c r="F33" s="51">
        <v>1</v>
      </c>
      <c r="G33" s="52"/>
      <c r="H33" s="133">
        <f>F33*G33</f>
        <v>0</v>
      </c>
      <c r="K33" s="44"/>
    </row>
    <row r="34" spans="1:12" s="132" customFormat="1" ht="22.5" customHeight="1" x14ac:dyDescent="0.2">
      <c r="A34" s="42"/>
      <c r="B34" s="32"/>
      <c r="C34" s="54"/>
      <c r="D34" s="55"/>
      <c r="E34" s="50"/>
      <c r="F34" s="51"/>
      <c r="G34" s="52"/>
      <c r="H34" s="133"/>
      <c r="K34" s="44"/>
    </row>
    <row r="35" spans="1:12" s="132" customFormat="1" ht="22.5" customHeight="1" x14ac:dyDescent="0.2">
      <c r="A35" s="130"/>
      <c r="B35" s="19" t="s">
        <v>386</v>
      </c>
      <c r="C35" s="33" t="s">
        <v>8</v>
      </c>
      <c r="D35" s="17"/>
      <c r="E35" s="37"/>
      <c r="F35" s="38"/>
      <c r="G35" s="39"/>
      <c r="H35" s="131"/>
      <c r="I35" s="16"/>
      <c r="J35" s="16"/>
      <c r="K35" s="48"/>
      <c r="L35" s="49" t="s">
        <v>9</v>
      </c>
    </row>
    <row r="36" spans="1:12" s="132" customFormat="1" ht="22.5" customHeight="1" x14ac:dyDescent="0.2">
      <c r="A36" s="30"/>
      <c r="B36" s="20"/>
      <c r="C36" s="405" t="s">
        <v>30</v>
      </c>
      <c r="D36" s="386"/>
      <c r="E36" s="24" t="s">
        <v>1</v>
      </c>
      <c r="F36" s="25"/>
      <c r="G36" s="26"/>
      <c r="H36" s="134">
        <f t="shared" ref="H36:H39" si="3">F36*G36</f>
        <v>0</v>
      </c>
      <c r="I36" s="16"/>
      <c r="J36" s="16"/>
      <c r="K36" s="43"/>
      <c r="L36" s="135"/>
    </row>
    <row r="37" spans="1:12" s="132" customFormat="1" ht="22.5" customHeight="1" x14ac:dyDescent="0.2">
      <c r="A37" s="30"/>
      <c r="B37" s="20"/>
      <c r="C37" s="405" t="s">
        <v>42</v>
      </c>
      <c r="D37" s="386"/>
      <c r="E37" s="24" t="s">
        <v>1</v>
      </c>
      <c r="F37" s="25"/>
      <c r="G37" s="26"/>
      <c r="H37" s="134">
        <f t="shared" ref="H37" si="4">F37*G37</f>
        <v>0</v>
      </c>
      <c r="I37" s="16"/>
      <c r="J37" s="16"/>
      <c r="K37" s="43"/>
      <c r="L37" s="135"/>
    </row>
    <row r="38" spans="1:12" s="132" customFormat="1" ht="22.5" customHeight="1" x14ac:dyDescent="0.2">
      <c r="A38" s="30"/>
      <c r="B38" s="20"/>
      <c r="C38" s="405" t="s">
        <v>43</v>
      </c>
      <c r="D38" s="386"/>
      <c r="E38" s="24" t="s">
        <v>1</v>
      </c>
      <c r="F38" s="25"/>
      <c r="G38" s="26"/>
      <c r="H38" s="134">
        <f t="shared" ref="H38" si="5">F38*G38</f>
        <v>0</v>
      </c>
      <c r="I38" s="16"/>
      <c r="J38" s="16"/>
      <c r="K38" s="43"/>
      <c r="L38" s="135"/>
    </row>
    <row r="39" spans="1:12" s="132" customFormat="1" ht="32.25" customHeight="1" x14ac:dyDescent="0.2">
      <c r="A39" s="136"/>
      <c r="B39" s="137"/>
      <c r="C39" s="405" t="s">
        <v>10</v>
      </c>
      <c r="D39" s="386"/>
      <c r="E39" s="24" t="s">
        <v>5</v>
      </c>
      <c r="F39" s="25">
        <v>1</v>
      </c>
      <c r="G39" s="26"/>
      <c r="H39" s="134">
        <f t="shared" si="3"/>
        <v>0</v>
      </c>
      <c r="I39" s="16"/>
      <c r="J39" s="16"/>
      <c r="K39" s="138"/>
      <c r="L39" s="135"/>
    </row>
    <row r="40" spans="1:12" s="132" customFormat="1" ht="22.5" customHeight="1" x14ac:dyDescent="0.2">
      <c r="A40" s="42"/>
      <c r="B40" s="32"/>
      <c r="C40" s="54"/>
      <c r="D40" s="55"/>
      <c r="E40" s="50"/>
      <c r="F40" s="51"/>
      <c r="G40" s="52"/>
      <c r="H40" s="133"/>
      <c r="K40" s="44"/>
    </row>
    <row r="41" spans="1:12" s="132" customFormat="1" ht="22.5" customHeight="1" x14ac:dyDescent="0.2">
      <c r="A41" s="130"/>
      <c r="B41" s="19" t="s">
        <v>387</v>
      </c>
      <c r="C41" s="33" t="s">
        <v>11</v>
      </c>
      <c r="D41" s="17"/>
      <c r="E41" s="37"/>
      <c r="F41" s="38"/>
      <c r="G41" s="39"/>
      <c r="H41" s="131"/>
      <c r="I41" s="16"/>
      <c r="J41" s="16"/>
      <c r="K41" s="48"/>
      <c r="L41" s="49" t="s">
        <v>12</v>
      </c>
    </row>
    <row r="42" spans="1:12" s="132" customFormat="1" ht="22.5" customHeight="1" x14ac:dyDescent="0.2">
      <c r="A42" s="30"/>
      <c r="B42" s="20"/>
      <c r="C42" s="405" t="s">
        <v>32</v>
      </c>
      <c r="D42" s="386"/>
      <c r="E42" s="24" t="s">
        <v>1</v>
      </c>
      <c r="F42" s="25"/>
      <c r="G42" s="26"/>
      <c r="H42" s="134">
        <f t="shared" ref="H42" si="6">F42*G42</f>
        <v>0</v>
      </c>
      <c r="I42" s="16"/>
      <c r="J42" s="16"/>
      <c r="K42" s="43"/>
      <c r="L42" s="135"/>
    </row>
    <row r="43" spans="1:12" s="132" customFormat="1" ht="22.5" customHeight="1" x14ac:dyDescent="0.2">
      <c r="A43" s="30"/>
      <c r="B43" s="20"/>
      <c r="C43" s="405" t="s">
        <v>44</v>
      </c>
      <c r="D43" s="386"/>
      <c r="E43" s="24" t="s">
        <v>1</v>
      </c>
      <c r="F43" s="25"/>
      <c r="G43" s="26"/>
      <c r="H43" s="134">
        <f t="shared" ref="H43:H44" si="7">F43*G43</f>
        <v>0</v>
      </c>
      <c r="I43" s="16"/>
      <c r="J43" s="16"/>
      <c r="K43" s="43"/>
      <c r="L43" s="135"/>
    </row>
    <row r="44" spans="1:12" s="132" customFormat="1" ht="31.5" customHeight="1" x14ac:dyDescent="0.2">
      <c r="A44" s="30"/>
      <c r="B44" s="20"/>
      <c r="C44" s="405" t="s">
        <v>13</v>
      </c>
      <c r="D44" s="386"/>
      <c r="E44" s="24" t="s">
        <v>5</v>
      </c>
      <c r="F44" s="25">
        <v>1</v>
      </c>
      <c r="G44" s="26"/>
      <c r="H44" s="134">
        <f t="shared" si="7"/>
        <v>0</v>
      </c>
      <c r="I44" s="16"/>
      <c r="J44" s="16"/>
      <c r="K44" s="43"/>
      <c r="L44" s="135"/>
    </row>
    <row r="45" spans="1:12" s="132" customFormat="1" ht="22.5" customHeight="1" x14ac:dyDescent="0.2">
      <c r="A45" s="42"/>
      <c r="B45" s="32"/>
      <c r="C45" s="54"/>
      <c r="D45" s="55"/>
      <c r="E45" s="50"/>
      <c r="F45" s="51"/>
      <c r="G45" s="52"/>
      <c r="H45" s="133"/>
      <c r="K45" s="44"/>
    </row>
    <row r="46" spans="1:12" s="132" customFormat="1" ht="22.5" customHeight="1" x14ac:dyDescent="0.2">
      <c r="A46" s="130"/>
      <c r="B46" s="140" t="s">
        <v>391</v>
      </c>
      <c r="C46" s="33" t="s">
        <v>14</v>
      </c>
      <c r="D46" s="17"/>
      <c r="E46" s="37"/>
      <c r="F46" s="38"/>
      <c r="G46" s="39"/>
      <c r="H46" s="131"/>
      <c r="I46" s="16"/>
      <c r="J46" s="16"/>
      <c r="K46" s="141"/>
      <c r="L46" s="142"/>
    </row>
    <row r="47" spans="1:12" s="132" customFormat="1" ht="22.5" customHeight="1" x14ac:dyDescent="0.2">
      <c r="A47" s="30"/>
      <c r="B47" s="143"/>
      <c r="C47" s="405" t="s">
        <v>15</v>
      </c>
      <c r="D47" s="386"/>
      <c r="E47" s="24" t="s">
        <v>1</v>
      </c>
      <c r="F47" s="25"/>
      <c r="G47" s="26"/>
      <c r="H47" s="134">
        <f t="shared" ref="H47" si="8">F47*G47</f>
        <v>0</v>
      </c>
      <c r="I47" s="16"/>
      <c r="J47" s="16"/>
      <c r="K47" s="43"/>
    </row>
    <row r="48" spans="1:12" s="132" customFormat="1" ht="22.5" customHeight="1" x14ac:dyDescent="0.2">
      <c r="A48" s="30"/>
      <c r="B48" s="143"/>
      <c r="C48" s="405" t="s">
        <v>45</v>
      </c>
      <c r="D48" s="386"/>
      <c r="E48" s="24" t="s">
        <v>1</v>
      </c>
      <c r="F48" s="25"/>
      <c r="G48" s="26"/>
      <c r="H48" s="134">
        <f t="shared" ref="H48:H49" si="9">F48*G48</f>
        <v>0</v>
      </c>
      <c r="I48" s="16"/>
      <c r="J48" s="16"/>
      <c r="K48" s="43"/>
    </row>
    <row r="49" spans="1:12" s="132" customFormat="1" ht="37.5" customHeight="1" x14ac:dyDescent="0.2">
      <c r="A49" s="30"/>
      <c r="B49" s="20"/>
      <c r="C49" s="405" t="s">
        <v>13</v>
      </c>
      <c r="D49" s="386"/>
      <c r="E49" s="24" t="s">
        <v>5</v>
      </c>
      <c r="F49" s="25">
        <v>1</v>
      </c>
      <c r="G49" s="26"/>
      <c r="H49" s="134">
        <f t="shared" si="9"/>
        <v>0</v>
      </c>
      <c r="I49" s="16"/>
      <c r="J49" s="16"/>
      <c r="K49" s="43"/>
      <c r="L49" s="135"/>
    </row>
    <row r="50" spans="1:12" s="132" customFormat="1" ht="22.5" customHeight="1" x14ac:dyDescent="0.2">
      <c r="A50" s="42"/>
      <c r="B50" s="32"/>
      <c r="C50" s="54"/>
      <c r="D50" s="55"/>
      <c r="E50" s="50"/>
      <c r="F50" s="51"/>
      <c r="G50" s="52"/>
      <c r="H50" s="133"/>
      <c r="K50" s="44"/>
    </row>
    <row r="51" spans="1:12" s="132" customFormat="1" ht="22.5" customHeight="1" x14ac:dyDescent="0.2">
      <c r="A51" s="130"/>
      <c r="B51" s="19" t="s">
        <v>363</v>
      </c>
      <c r="C51" s="406" t="s">
        <v>4</v>
      </c>
      <c r="D51" s="407"/>
      <c r="E51" s="17"/>
      <c r="F51" s="18"/>
      <c r="G51" s="18"/>
      <c r="H51" s="29"/>
      <c r="I51" s="16"/>
      <c r="J51" s="16"/>
      <c r="K51" s="46"/>
    </row>
    <row r="52" spans="1:12" s="132" customFormat="1" ht="41.25" customHeight="1" x14ac:dyDescent="0.2">
      <c r="A52" s="130"/>
      <c r="B52" s="139"/>
      <c r="C52" s="408" t="s">
        <v>35</v>
      </c>
      <c r="D52" s="409"/>
      <c r="E52" s="24" t="s">
        <v>5</v>
      </c>
      <c r="F52" s="25">
        <v>1</v>
      </c>
      <c r="G52" s="26"/>
      <c r="H52" s="134">
        <f t="shared" ref="H52" si="10">F52*G52</f>
        <v>0</v>
      </c>
      <c r="I52" s="16"/>
      <c r="J52" s="16"/>
      <c r="K52" s="23" t="s">
        <v>388</v>
      </c>
      <c r="L52" s="36" t="s">
        <v>33</v>
      </c>
    </row>
    <row r="53" spans="1:12" s="132" customFormat="1" ht="22.5" customHeight="1" x14ac:dyDescent="0.2">
      <c r="A53" s="130"/>
      <c r="B53" s="139"/>
      <c r="C53" s="392" t="s">
        <v>36</v>
      </c>
      <c r="D53" s="393"/>
      <c r="E53" s="24" t="s">
        <v>5</v>
      </c>
      <c r="F53" s="25">
        <v>1</v>
      </c>
      <c r="G53" s="26"/>
      <c r="H53" s="134">
        <f t="shared" ref="H53" si="11">F53*G53</f>
        <v>0</v>
      </c>
      <c r="I53" s="16"/>
      <c r="J53" s="16"/>
      <c r="K53" s="23" t="s">
        <v>389</v>
      </c>
      <c r="L53" s="36" t="s">
        <v>34</v>
      </c>
    </row>
    <row r="54" spans="1:12" s="132" customFormat="1" ht="22.5" customHeight="1" x14ac:dyDescent="0.2">
      <c r="A54" s="42"/>
      <c r="B54" s="32"/>
      <c r="C54" s="54"/>
      <c r="D54" s="55"/>
      <c r="E54" s="50"/>
      <c r="F54" s="51"/>
      <c r="G54" s="52"/>
      <c r="H54" s="133"/>
      <c r="K54" s="44"/>
    </row>
    <row r="55" spans="1:12" s="132" customFormat="1" ht="22.5" customHeight="1" x14ac:dyDescent="0.2">
      <c r="A55" s="130"/>
      <c r="B55" s="19" t="s">
        <v>364</v>
      </c>
      <c r="C55" s="33" t="s">
        <v>37</v>
      </c>
      <c r="D55" s="17"/>
      <c r="E55" s="37"/>
      <c r="F55" s="38"/>
      <c r="G55" s="39"/>
      <c r="H55" s="131"/>
      <c r="I55" s="16"/>
      <c r="J55" s="16"/>
      <c r="K55" s="48"/>
      <c r="L55" s="49" t="s">
        <v>12</v>
      </c>
    </row>
    <row r="56" spans="1:12" s="132" customFormat="1" ht="22.5" customHeight="1" x14ac:dyDescent="0.2">
      <c r="A56" s="30"/>
      <c r="B56" s="20"/>
      <c r="C56" s="405" t="s">
        <v>39</v>
      </c>
      <c r="D56" s="386"/>
      <c r="E56" s="24" t="s">
        <v>5</v>
      </c>
      <c r="F56" s="25">
        <v>1</v>
      </c>
      <c r="G56" s="26"/>
      <c r="H56" s="134">
        <f t="shared" ref="H56:H57" si="12">F56*G56</f>
        <v>0</v>
      </c>
      <c r="I56" s="16"/>
      <c r="J56" s="16"/>
      <c r="K56" s="43"/>
      <c r="L56" s="135"/>
    </row>
    <row r="57" spans="1:12" s="132" customFormat="1" ht="24" customHeight="1" x14ac:dyDescent="0.2">
      <c r="A57" s="30"/>
      <c r="B57" s="20"/>
      <c r="C57" s="405" t="s">
        <v>38</v>
      </c>
      <c r="D57" s="386"/>
      <c r="E57" s="24" t="s">
        <v>5</v>
      </c>
      <c r="F57" s="25">
        <v>1</v>
      </c>
      <c r="G57" s="26"/>
      <c r="H57" s="134">
        <f t="shared" si="12"/>
        <v>0</v>
      </c>
      <c r="I57" s="16"/>
      <c r="J57" s="16"/>
      <c r="K57" s="43"/>
      <c r="L57" s="135"/>
    </row>
    <row r="58" spans="1:12" s="132" customFormat="1" ht="22.5" customHeight="1" x14ac:dyDescent="0.2">
      <c r="A58" s="42"/>
      <c r="B58" s="32"/>
      <c r="C58" s="54"/>
      <c r="D58" s="55"/>
      <c r="E58" s="50"/>
      <c r="F58" s="51"/>
      <c r="G58" s="52"/>
      <c r="H58" s="133"/>
      <c r="K58" s="44"/>
    </row>
    <row r="59" spans="1:12" s="132" customFormat="1" ht="22.5" customHeight="1" x14ac:dyDescent="0.2">
      <c r="A59" s="130"/>
      <c r="B59" s="19" t="s">
        <v>365</v>
      </c>
      <c r="C59" s="33" t="s">
        <v>6</v>
      </c>
      <c r="D59" s="17"/>
      <c r="E59" s="17"/>
      <c r="F59" s="18"/>
      <c r="G59" s="18"/>
      <c r="H59" s="29"/>
      <c r="I59" s="16"/>
      <c r="J59" s="16"/>
      <c r="K59" s="47"/>
      <c r="L59" s="135"/>
    </row>
    <row r="60" spans="1:12" s="132" customFormat="1" ht="22.5" customHeight="1" x14ac:dyDescent="0.2">
      <c r="A60" s="130"/>
      <c r="B60" s="21"/>
      <c r="C60" s="390" t="s">
        <v>47</v>
      </c>
      <c r="D60" s="391"/>
      <c r="E60" s="24" t="s">
        <v>5</v>
      </c>
      <c r="F60" s="25">
        <v>1</v>
      </c>
      <c r="G60" s="26"/>
      <c r="H60" s="134">
        <f t="shared" ref="H60" si="13">F60*G60</f>
        <v>0</v>
      </c>
      <c r="I60" s="16"/>
      <c r="J60" s="16"/>
      <c r="K60" s="22" t="s">
        <v>390</v>
      </c>
      <c r="L60" s="36" t="s">
        <v>7</v>
      </c>
    </row>
    <row r="61" spans="1:12" s="132" customFormat="1" ht="22.5" customHeight="1" x14ac:dyDescent="0.2">
      <c r="A61" s="130"/>
      <c r="B61" s="21"/>
      <c r="C61" s="390" t="s">
        <v>29</v>
      </c>
      <c r="D61" s="391"/>
      <c r="E61" s="24" t="s">
        <v>5</v>
      </c>
      <c r="F61" s="25">
        <v>1</v>
      </c>
      <c r="G61" s="26"/>
      <c r="H61" s="134">
        <f t="shared" ref="H61" si="14">F61*G61</f>
        <v>0</v>
      </c>
      <c r="I61" s="16"/>
      <c r="J61" s="16"/>
      <c r="K61" s="22" t="s">
        <v>390</v>
      </c>
      <c r="L61" s="36" t="s">
        <v>7</v>
      </c>
    </row>
    <row r="62" spans="1:12" s="132" customFormat="1" ht="22.5" customHeight="1" x14ac:dyDescent="0.2">
      <c r="A62" s="42"/>
      <c r="B62" s="32"/>
      <c r="C62" s="54"/>
      <c r="D62" s="55"/>
      <c r="E62" s="50"/>
      <c r="F62" s="51"/>
      <c r="G62" s="52"/>
      <c r="H62" s="133"/>
      <c r="K62" s="44"/>
    </row>
    <row r="63" spans="1:12" ht="22.5" customHeight="1" x14ac:dyDescent="0.2">
      <c r="A63" s="28"/>
      <c r="B63" s="31" t="s">
        <v>366</v>
      </c>
      <c r="C63" s="389" t="s">
        <v>49</v>
      </c>
      <c r="D63" s="389"/>
      <c r="E63" s="37"/>
      <c r="F63" s="38"/>
      <c r="G63" s="39"/>
      <c r="H63" s="40"/>
      <c r="K63" s="45"/>
    </row>
    <row r="64" spans="1:12" ht="22.5" customHeight="1" x14ac:dyDescent="0.2">
      <c r="A64" s="42"/>
      <c r="B64" s="32"/>
      <c r="C64" s="403" t="s">
        <v>55</v>
      </c>
      <c r="D64" s="404"/>
      <c r="E64" s="50" t="s">
        <v>5</v>
      </c>
      <c r="F64" s="51">
        <v>1</v>
      </c>
      <c r="G64" s="52"/>
      <c r="H64" s="53">
        <f t="shared" ref="H64" si="15">F64*G64</f>
        <v>0</v>
      </c>
      <c r="K64" s="44"/>
    </row>
    <row r="65" spans="1:12" ht="22.5" customHeight="1" x14ac:dyDescent="0.2">
      <c r="A65" s="42"/>
      <c r="B65" s="32"/>
      <c r="C65" s="403" t="s">
        <v>56</v>
      </c>
      <c r="D65" s="404"/>
      <c r="E65" s="50" t="s">
        <v>5</v>
      </c>
      <c r="F65" s="51">
        <v>1</v>
      </c>
      <c r="G65" s="52"/>
      <c r="H65" s="53">
        <f t="shared" ref="H65:H75" si="16">F65*G65</f>
        <v>0</v>
      </c>
      <c r="K65" s="44"/>
    </row>
    <row r="66" spans="1:12" ht="22.5" customHeight="1" x14ac:dyDescent="0.2">
      <c r="A66" s="42"/>
      <c r="B66" s="32"/>
      <c r="C66" s="403" t="s">
        <v>57</v>
      </c>
      <c r="D66" s="404"/>
      <c r="E66" s="50" t="s">
        <v>5</v>
      </c>
      <c r="F66" s="51">
        <v>1</v>
      </c>
      <c r="G66" s="52"/>
      <c r="H66" s="53">
        <f t="shared" ref="H66" si="17">F66*G66</f>
        <v>0</v>
      </c>
      <c r="K66" s="44"/>
    </row>
    <row r="67" spans="1:12" ht="22.5" customHeight="1" x14ac:dyDescent="0.2">
      <c r="A67" s="42"/>
      <c r="B67" s="32"/>
      <c r="C67" s="387" t="s">
        <v>58</v>
      </c>
      <c r="D67" s="388"/>
      <c r="E67" s="24" t="s">
        <v>1</v>
      </c>
      <c r="F67" s="25"/>
      <c r="G67" s="26"/>
      <c r="H67" s="27">
        <f t="shared" si="16"/>
        <v>0</v>
      </c>
      <c r="K67" s="44"/>
    </row>
    <row r="68" spans="1:12" ht="22.5" customHeight="1" x14ac:dyDescent="0.2">
      <c r="A68" s="42"/>
      <c r="B68" s="32"/>
      <c r="C68" s="387" t="s">
        <v>59</v>
      </c>
      <c r="D68" s="388"/>
      <c r="E68" s="24" t="s">
        <v>1</v>
      </c>
      <c r="F68" s="25"/>
      <c r="G68" s="26"/>
      <c r="H68" s="27">
        <f t="shared" ref="H68" si="18">F68*G68</f>
        <v>0</v>
      </c>
      <c r="K68" s="44"/>
    </row>
    <row r="69" spans="1:12" ht="22.5" customHeight="1" x14ac:dyDescent="0.2">
      <c r="A69" s="42"/>
      <c r="B69" s="32"/>
      <c r="C69" s="387" t="s">
        <v>60</v>
      </c>
      <c r="D69" s="388"/>
      <c r="E69" s="24" t="s">
        <v>1</v>
      </c>
      <c r="F69" s="25"/>
      <c r="G69" s="26"/>
      <c r="H69" s="27">
        <f t="shared" ref="H69" si="19">F69*G69</f>
        <v>0</v>
      </c>
      <c r="K69" s="44"/>
    </row>
    <row r="70" spans="1:12" ht="22.5" customHeight="1" x14ac:dyDescent="0.2">
      <c r="A70" s="42"/>
      <c r="B70" s="32"/>
      <c r="C70" s="385" t="s">
        <v>50</v>
      </c>
      <c r="D70" s="386"/>
      <c r="E70" s="24" t="s">
        <v>5</v>
      </c>
      <c r="F70" s="25"/>
      <c r="G70" s="26"/>
      <c r="H70" s="27">
        <f>F70*G70</f>
        <v>0</v>
      </c>
      <c r="K70" s="44"/>
    </row>
    <row r="71" spans="1:12" ht="22.5" customHeight="1" x14ac:dyDescent="0.2">
      <c r="A71" s="42"/>
      <c r="B71" s="32"/>
      <c r="C71" s="387" t="s">
        <v>51</v>
      </c>
      <c r="D71" s="388"/>
      <c r="E71" s="24" t="s">
        <v>5</v>
      </c>
      <c r="F71" s="25"/>
      <c r="G71" s="26"/>
      <c r="H71" s="27">
        <f t="shared" si="16"/>
        <v>0</v>
      </c>
      <c r="K71" s="44"/>
    </row>
    <row r="72" spans="1:12" ht="22.5" customHeight="1" x14ac:dyDescent="0.2">
      <c r="A72" s="42"/>
      <c r="B72" s="32"/>
      <c r="C72" s="387" t="s">
        <v>52</v>
      </c>
      <c r="D72" s="388"/>
      <c r="E72" s="24" t="s">
        <v>5</v>
      </c>
      <c r="F72" s="25"/>
      <c r="G72" s="26"/>
      <c r="H72" s="27">
        <f t="shared" si="16"/>
        <v>0</v>
      </c>
      <c r="K72" s="44"/>
    </row>
    <row r="73" spans="1:12" ht="22.5" customHeight="1" x14ac:dyDescent="0.2">
      <c r="A73" s="42"/>
      <c r="B73" s="32"/>
      <c r="C73" s="387" t="s">
        <v>53</v>
      </c>
      <c r="D73" s="388"/>
      <c r="E73" s="24" t="s">
        <v>5</v>
      </c>
      <c r="F73" s="25"/>
      <c r="G73" s="26"/>
      <c r="H73" s="27">
        <f t="shared" ref="H73:H74" si="20">F73*G73</f>
        <v>0</v>
      </c>
      <c r="K73" s="44"/>
    </row>
    <row r="74" spans="1:12" ht="22.5" customHeight="1" x14ac:dyDescent="0.2">
      <c r="A74" s="42"/>
      <c r="B74" s="32"/>
      <c r="C74" s="387" t="s">
        <v>54</v>
      </c>
      <c r="D74" s="388"/>
      <c r="E74" s="24" t="s">
        <v>5</v>
      </c>
      <c r="F74" s="25">
        <v>1</v>
      </c>
      <c r="G74" s="26"/>
      <c r="H74" s="27">
        <f t="shared" si="20"/>
        <v>0</v>
      </c>
      <c r="K74" s="44"/>
    </row>
    <row r="75" spans="1:12" ht="22.5" customHeight="1" x14ac:dyDescent="0.2">
      <c r="A75" s="42"/>
      <c r="B75" s="32"/>
      <c r="C75" s="387" t="s">
        <v>17</v>
      </c>
      <c r="D75" s="388"/>
      <c r="E75" s="24" t="s">
        <v>5</v>
      </c>
      <c r="F75" s="25">
        <v>1</v>
      </c>
      <c r="G75" s="26"/>
      <c r="H75" s="27">
        <f t="shared" si="16"/>
        <v>0</v>
      </c>
      <c r="K75" s="44"/>
    </row>
    <row r="76" spans="1:12" customFormat="1" ht="4.5" customHeight="1" x14ac:dyDescent="0.2"/>
    <row r="77" spans="1:12" s="35" customFormat="1" ht="22.5" customHeight="1" x14ac:dyDescent="0.2">
      <c r="A77" s="394" t="str">
        <f>A3</f>
        <v>Partie ELECTRICITE COURANTS FORTS &amp; COURANTS FAIBLES</v>
      </c>
      <c r="B77" s="395"/>
      <c r="C77" s="396"/>
      <c r="D77" s="171" t="s">
        <v>26</v>
      </c>
      <c r="E77" s="172"/>
      <c r="F77" s="173"/>
      <c r="G77" s="174"/>
      <c r="H77" s="175">
        <f>SUM(H52:H75)</f>
        <v>0</v>
      </c>
      <c r="I77" s="145"/>
      <c r="K77" s="384"/>
      <c r="L77" s="384"/>
    </row>
    <row r="78" spans="1:12" s="35" customFormat="1" ht="22.5" customHeight="1" x14ac:dyDescent="0.2">
      <c r="A78" s="397"/>
      <c r="B78" s="398"/>
      <c r="C78" s="399"/>
      <c r="D78" s="171" t="s">
        <v>27</v>
      </c>
      <c r="E78" s="172"/>
      <c r="F78" s="173"/>
      <c r="G78" s="174"/>
      <c r="H78" s="175">
        <f>ROUND(H77*0.2,2)</f>
        <v>0</v>
      </c>
      <c r="I78" s="145"/>
      <c r="K78" s="384"/>
      <c r="L78" s="384"/>
    </row>
    <row r="79" spans="1:12" s="35" customFormat="1" ht="22.5" customHeight="1" x14ac:dyDescent="0.2">
      <c r="A79" s="400"/>
      <c r="B79" s="401"/>
      <c r="C79" s="402"/>
      <c r="D79" s="171" t="s">
        <v>28</v>
      </c>
      <c r="E79" s="172"/>
      <c r="F79" s="173"/>
      <c r="G79" s="174"/>
      <c r="H79" s="175">
        <f>ROUND(H77*1.2,2)</f>
        <v>0</v>
      </c>
      <c r="I79" s="145"/>
      <c r="K79" s="384"/>
      <c r="L79" s="384"/>
    </row>
  </sheetData>
  <autoFilter ref="A5:H75" xr:uid="{00000000-0009-0000-0000-000001000000}"/>
  <mergeCells count="53">
    <mergeCell ref="C33:D33"/>
    <mergeCell ref="C56:D56"/>
    <mergeCell ref="C57:D57"/>
    <mergeCell ref="C25:D25"/>
    <mergeCell ref="C38:D38"/>
    <mergeCell ref="C8:D8"/>
    <mergeCell ref="C30:D30"/>
    <mergeCell ref="C29:D29"/>
    <mergeCell ref="C31:D31"/>
    <mergeCell ref="C43:D43"/>
    <mergeCell ref="C28:D28"/>
    <mergeCell ref="C37:D37"/>
    <mergeCell ref="C9:D9"/>
    <mergeCell ref="C10:D10"/>
    <mergeCell ref="C11:D11"/>
    <mergeCell ref="C12:D12"/>
    <mergeCell ref="C20:D20"/>
    <mergeCell ref="C21:D21"/>
    <mergeCell ref="C13:D13"/>
    <mergeCell ref="C14:D14"/>
    <mergeCell ref="C32:D32"/>
    <mergeCell ref="C15:D15"/>
    <mergeCell ref="C36:D36"/>
    <mergeCell ref="C47:D47"/>
    <mergeCell ref="C65:D65"/>
    <mergeCell ref="C42:D42"/>
    <mergeCell ref="C48:D48"/>
    <mergeCell ref="C49:D49"/>
    <mergeCell ref="C60:D60"/>
    <mergeCell ref="C17:D17"/>
    <mergeCell ref="C18:D18"/>
    <mergeCell ref="C19:D19"/>
    <mergeCell ref="C22:D22"/>
    <mergeCell ref="C51:D51"/>
    <mergeCell ref="C52:D52"/>
    <mergeCell ref="C39:D39"/>
    <mergeCell ref="C44:D44"/>
    <mergeCell ref="C63:D63"/>
    <mergeCell ref="C61:D61"/>
    <mergeCell ref="C53:D53"/>
    <mergeCell ref="A77:C79"/>
    <mergeCell ref="C66:D66"/>
    <mergeCell ref="C68:D68"/>
    <mergeCell ref="C69:D69"/>
    <mergeCell ref="C73:D73"/>
    <mergeCell ref="C74:D74"/>
    <mergeCell ref="C64:D64"/>
    <mergeCell ref="K77:L79"/>
    <mergeCell ref="C70:D70"/>
    <mergeCell ref="C67:D67"/>
    <mergeCell ref="C75:D75"/>
    <mergeCell ref="C72:D72"/>
    <mergeCell ref="C71:D71"/>
  </mergeCells>
  <pageMargins left="0.19685039370078741" right="0.19685039370078741" top="0.19685039370078741" bottom="0.19685039370078741" header="0" footer="0"/>
  <pageSetup paperSize="9" scale="74"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95512-FE23-4128-8E00-BD5E0C35FF93}">
  <dimension ref="A1:K68"/>
  <sheetViews>
    <sheetView view="pageBreakPreview" zoomScaleNormal="100" zoomScaleSheetLayoutView="100" workbookViewId="0">
      <pane xSplit="6" ySplit="7" topLeftCell="G8" activePane="bottomRight" state="frozenSplit"/>
      <selection activeCell="B32" sqref="B32"/>
      <selection pane="topRight" activeCell="B32" sqref="B32"/>
      <selection pane="bottomLeft" activeCell="B32" sqref="B32"/>
      <selection pane="bottomRight" activeCell="H67" sqref="H67"/>
    </sheetView>
  </sheetViews>
  <sheetFormatPr baseColWidth="10" defaultColWidth="11.42578125" defaultRowHeight="12.75" x14ac:dyDescent="0.2"/>
  <cols>
    <col min="1" max="1" width="7.140625" style="81" customWidth="1"/>
    <col min="2" max="2" width="7.7109375" style="118" customWidth="1"/>
    <col min="3" max="3" width="58.5703125" style="81" customWidth="1"/>
    <col min="4" max="4" width="14.28515625" style="81" customWidth="1"/>
    <col min="5" max="5" width="7.140625" style="81" customWidth="1"/>
    <col min="6" max="6" width="10" style="81" customWidth="1"/>
    <col min="7" max="7" width="14.28515625" style="81" customWidth="1"/>
    <col min="8" max="8" width="17.85546875" style="81" customWidth="1"/>
    <col min="9" max="16384" width="11.42578125" style="81"/>
  </cols>
  <sheetData>
    <row r="1" spans="1:11" s="1" customFormat="1" ht="18.75" x14ac:dyDescent="0.2">
      <c r="A1" s="14" t="str">
        <f>ENTETE!B12</f>
        <v>REHABILITATION ET AMELIORATION DES SYSTEMES 
DE TRAITEMENT DE L’AIR DE LA TOUR SEQUOIA 
A PUTEAUX</v>
      </c>
      <c r="B1" s="118"/>
      <c r="C1" s="15"/>
      <c r="D1" s="15"/>
      <c r="E1" s="15"/>
      <c r="F1" s="15"/>
      <c r="G1" s="14"/>
      <c r="H1" s="15"/>
      <c r="K1" s="15" t="s">
        <v>31</v>
      </c>
    </row>
    <row r="2" spans="1:11" s="1" customFormat="1" ht="18.75" x14ac:dyDescent="0.2">
      <c r="A2" s="153"/>
      <c r="B2" s="118"/>
      <c r="C2" s="15"/>
      <c r="D2" s="15"/>
      <c r="E2" s="15"/>
      <c r="F2" s="15"/>
      <c r="G2" s="14"/>
      <c r="H2" s="15"/>
      <c r="K2" s="15"/>
    </row>
    <row r="3" spans="1:11" s="15" customFormat="1" ht="18.75" x14ac:dyDescent="0.2">
      <c r="A3" s="14" t="s">
        <v>381</v>
      </c>
      <c r="B3" s="118"/>
    </row>
    <row r="4" spans="1:11" s="15" customFormat="1" x14ac:dyDescent="0.2">
      <c r="B4" s="118"/>
    </row>
    <row r="5" spans="1:11" s="8" customFormat="1" ht="22.5" customHeight="1" x14ac:dyDescent="0.2">
      <c r="A5" s="101" t="s">
        <v>23</v>
      </c>
      <c r="B5" s="119"/>
      <c r="C5" s="93" t="s">
        <v>0</v>
      </c>
      <c r="D5" s="92"/>
      <c r="E5" s="94" t="s">
        <v>24</v>
      </c>
      <c r="F5" s="94" t="s">
        <v>25</v>
      </c>
      <c r="G5" s="95" t="s">
        <v>2</v>
      </c>
      <c r="H5" s="96" t="s">
        <v>3</v>
      </c>
    </row>
    <row r="6" spans="1:11" s="8" customFormat="1" x14ac:dyDescent="0.2">
      <c r="A6" s="102"/>
      <c r="B6" s="120"/>
      <c r="C6" s="98"/>
      <c r="D6" s="97"/>
      <c r="E6" s="99"/>
      <c r="F6" s="99"/>
      <c r="G6" s="99"/>
      <c r="H6" s="100"/>
    </row>
    <row r="7" spans="1:11" s="13" customFormat="1" ht="4.5" customHeight="1" x14ac:dyDescent="0.2">
      <c r="A7" s="41"/>
      <c r="B7" s="121"/>
      <c r="C7" s="41"/>
      <c r="D7" s="41"/>
      <c r="E7" s="41"/>
      <c r="F7" s="41"/>
      <c r="G7" s="41"/>
      <c r="H7" s="41"/>
    </row>
    <row r="8" spans="1:11" ht="22.5" customHeight="1" x14ac:dyDescent="0.2">
      <c r="A8" s="103"/>
      <c r="B8" s="144" t="s">
        <v>392</v>
      </c>
      <c r="C8" s="104" t="s">
        <v>393</v>
      </c>
      <c r="D8" s="104"/>
      <c r="E8" s="104"/>
      <c r="F8" s="105"/>
      <c r="G8" s="106"/>
      <c r="H8" s="107"/>
    </row>
    <row r="9" spans="1:11" s="15" customFormat="1" ht="22.5" customHeight="1" x14ac:dyDescent="0.2">
      <c r="A9" s="108"/>
      <c r="B9" s="117"/>
      <c r="C9" s="421" t="s">
        <v>367</v>
      </c>
      <c r="D9" s="422"/>
      <c r="E9" s="82" t="s">
        <v>5</v>
      </c>
      <c r="F9" s="83"/>
      <c r="G9" s="84"/>
      <c r="H9" s="85">
        <f>G9*F9</f>
        <v>0</v>
      </c>
    </row>
    <row r="10" spans="1:11" s="15" customFormat="1" ht="22.5" customHeight="1" x14ac:dyDescent="0.2">
      <c r="A10" s="108"/>
      <c r="B10" s="117"/>
      <c r="C10" s="423" t="s">
        <v>368</v>
      </c>
      <c r="D10" s="393"/>
      <c r="E10" s="86" t="s">
        <v>5</v>
      </c>
      <c r="F10" s="87"/>
      <c r="G10" s="88"/>
      <c r="H10" s="27">
        <f t="shared" ref="H10:H16" si="0">G10*F10</f>
        <v>0</v>
      </c>
    </row>
    <row r="11" spans="1:11" s="15" customFormat="1" ht="22.5" customHeight="1" x14ac:dyDescent="0.2">
      <c r="A11" s="108"/>
      <c r="B11" s="117"/>
      <c r="C11" s="423" t="s">
        <v>369</v>
      </c>
      <c r="D11" s="393"/>
      <c r="E11" s="86" t="s">
        <v>5</v>
      </c>
      <c r="F11" s="87"/>
      <c r="G11" s="88"/>
      <c r="H11" s="27">
        <f t="shared" si="0"/>
        <v>0</v>
      </c>
    </row>
    <row r="12" spans="1:11" s="15" customFormat="1" ht="22.5" customHeight="1" x14ac:dyDescent="0.2">
      <c r="A12" s="108"/>
      <c r="B12" s="117"/>
      <c r="C12" s="423" t="s">
        <v>370</v>
      </c>
      <c r="D12" s="393"/>
      <c r="E12" s="86" t="s">
        <v>5</v>
      </c>
      <c r="F12" s="87"/>
      <c r="G12" s="88"/>
      <c r="H12" s="27">
        <f t="shared" si="0"/>
        <v>0</v>
      </c>
    </row>
    <row r="13" spans="1:11" s="15" customFormat="1" ht="22.5" customHeight="1" x14ac:dyDescent="0.2">
      <c r="A13" s="108"/>
      <c r="B13" s="117"/>
      <c r="C13" s="423" t="s">
        <v>371</v>
      </c>
      <c r="D13" s="393"/>
      <c r="E13" s="86" t="s">
        <v>5</v>
      </c>
      <c r="F13" s="87"/>
      <c r="G13" s="88"/>
      <c r="H13" s="27">
        <f t="shared" si="0"/>
        <v>0</v>
      </c>
    </row>
    <row r="14" spans="1:11" s="15" customFormat="1" ht="22.5" customHeight="1" x14ac:dyDescent="0.2">
      <c r="A14" s="108"/>
      <c r="B14" s="117"/>
      <c r="C14" s="423" t="s">
        <v>372</v>
      </c>
      <c r="D14" s="393"/>
      <c r="E14" s="86" t="s">
        <v>5</v>
      </c>
      <c r="F14" s="87"/>
      <c r="G14" s="88"/>
      <c r="H14" s="27">
        <f t="shared" si="0"/>
        <v>0</v>
      </c>
    </row>
    <row r="15" spans="1:11" s="15" customFormat="1" ht="22.5" customHeight="1" x14ac:dyDescent="0.2">
      <c r="A15" s="108"/>
      <c r="B15" s="117"/>
      <c r="C15" s="423" t="s">
        <v>373</v>
      </c>
      <c r="D15" s="393"/>
      <c r="E15" s="86" t="s">
        <v>5</v>
      </c>
      <c r="F15" s="87"/>
      <c r="G15" s="88"/>
      <c r="H15" s="27">
        <f t="shared" si="0"/>
        <v>0</v>
      </c>
    </row>
    <row r="16" spans="1:11" s="15" customFormat="1" ht="22.5" customHeight="1" x14ac:dyDescent="0.2">
      <c r="A16" s="109"/>
      <c r="B16" s="117"/>
      <c r="C16" s="424" t="s">
        <v>374</v>
      </c>
      <c r="D16" s="425"/>
      <c r="E16" s="89" t="s">
        <v>5</v>
      </c>
      <c r="F16" s="90"/>
      <c r="G16" s="91"/>
      <c r="H16" s="70">
        <f t="shared" si="0"/>
        <v>0</v>
      </c>
    </row>
    <row r="17" spans="1:8" s="8" customFormat="1" ht="22.5" customHeight="1" x14ac:dyDescent="0.2">
      <c r="A17" s="110"/>
      <c r="B17" s="122"/>
      <c r="C17" s="111" t="str">
        <f>"SOUS TOTAL "&amp;B8</f>
        <v>SOUS TOTAL 11.04.1</v>
      </c>
      <c r="D17" s="112"/>
      <c r="E17" s="112"/>
      <c r="F17" s="113"/>
      <c r="G17" s="114"/>
      <c r="H17" s="115">
        <f>SUM(H8:H16)</f>
        <v>0</v>
      </c>
    </row>
    <row r="18" spans="1:8" ht="22.5" customHeight="1" x14ac:dyDescent="0.2">
      <c r="A18" s="103"/>
      <c r="B18" s="144" t="s">
        <v>394</v>
      </c>
      <c r="C18" s="104" t="s">
        <v>375</v>
      </c>
      <c r="D18" s="104"/>
      <c r="E18" s="104"/>
      <c r="F18" s="105"/>
      <c r="G18" s="106"/>
      <c r="H18" s="107"/>
    </row>
    <row r="19" spans="1:8" s="15" customFormat="1" ht="22.5" customHeight="1" x14ac:dyDescent="0.2">
      <c r="A19" s="108"/>
      <c r="B19" s="117"/>
      <c r="C19" s="421" t="s">
        <v>367</v>
      </c>
      <c r="D19" s="422"/>
      <c r="E19" s="82" t="s">
        <v>5</v>
      </c>
      <c r="F19" s="83"/>
      <c r="G19" s="84"/>
      <c r="H19" s="85">
        <f>G19*F19</f>
        <v>0</v>
      </c>
    </row>
    <row r="20" spans="1:8" s="15" customFormat="1" ht="22.5" customHeight="1" x14ac:dyDescent="0.2">
      <c r="A20" s="108"/>
      <c r="B20" s="117"/>
      <c r="C20" s="423" t="s">
        <v>368</v>
      </c>
      <c r="D20" s="393"/>
      <c r="E20" s="86" t="s">
        <v>5</v>
      </c>
      <c r="F20" s="87"/>
      <c r="G20" s="88"/>
      <c r="H20" s="27">
        <f t="shared" ref="H20:H26" si="1">G20*F20</f>
        <v>0</v>
      </c>
    </row>
    <row r="21" spans="1:8" s="15" customFormat="1" ht="22.5" customHeight="1" x14ac:dyDescent="0.2">
      <c r="A21" s="108"/>
      <c r="B21" s="117"/>
      <c r="C21" s="423" t="s">
        <v>369</v>
      </c>
      <c r="D21" s="393"/>
      <c r="E21" s="86" t="s">
        <v>5</v>
      </c>
      <c r="F21" s="87"/>
      <c r="G21" s="88"/>
      <c r="H21" s="27">
        <f t="shared" si="1"/>
        <v>0</v>
      </c>
    </row>
    <row r="22" spans="1:8" s="15" customFormat="1" ht="22.5" customHeight="1" x14ac:dyDescent="0.2">
      <c r="A22" s="108"/>
      <c r="B22" s="117"/>
      <c r="C22" s="423" t="s">
        <v>370</v>
      </c>
      <c r="D22" s="393"/>
      <c r="E22" s="86" t="s">
        <v>5</v>
      </c>
      <c r="F22" s="87"/>
      <c r="G22" s="88"/>
      <c r="H22" s="27">
        <f t="shared" si="1"/>
        <v>0</v>
      </c>
    </row>
    <row r="23" spans="1:8" s="15" customFormat="1" ht="22.5" customHeight="1" x14ac:dyDescent="0.2">
      <c r="A23" s="108"/>
      <c r="B23" s="117"/>
      <c r="C23" s="423" t="s">
        <v>371</v>
      </c>
      <c r="D23" s="393"/>
      <c r="E23" s="86" t="s">
        <v>5</v>
      </c>
      <c r="F23" s="87"/>
      <c r="G23" s="88"/>
      <c r="H23" s="27">
        <f t="shared" si="1"/>
        <v>0</v>
      </c>
    </row>
    <row r="24" spans="1:8" s="15" customFormat="1" ht="22.5" customHeight="1" x14ac:dyDescent="0.2">
      <c r="A24" s="108"/>
      <c r="B24" s="117"/>
      <c r="C24" s="423" t="s">
        <v>372</v>
      </c>
      <c r="D24" s="393"/>
      <c r="E24" s="86" t="s">
        <v>5</v>
      </c>
      <c r="F24" s="87"/>
      <c r="G24" s="88"/>
      <c r="H24" s="27">
        <f t="shared" si="1"/>
        <v>0</v>
      </c>
    </row>
    <row r="25" spans="1:8" s="15" customFormat="1" ht="22.5" customHeight="1" x14ac:dyDescent="0.2">
      <c r="A25" s="108"/>
      <c r="B25" s="117"/>
      <c r="C25" s="423" t="s">
        <v>373</v>
      </c>
      <c r="D25" s="393"/>
      <c r="E25" s="86" t="s">
        <v>5</v>
      </c>
      <c r="F25" s="87"/>
      <c r="G25" s="88"/>
      <c r="H25" s="27">
        <f t="shared" si="1"/>
        <v>0</v>
      </c>
    </row>
    <row r="26" spans="1:8" s="15" customFormat="1" ht="22.5" customHeight="1" x14ac:dyDescent="0.2">
      <c r="A26" s="109"/>
      <c r="B26" s="117"/>
      <c r="C26" s="424" t="s">
        <v>374</v>
      </c>
      <c r="D26" s="425"/>
      <c r="E26" s="89" t="s">
        <v>5</v>
      </c>
      <c r="F26" s="90"/>
      <c r="G26" s="91"/>
      <c r="H26" s="70">
        <f t="shared" si="1"/>
        <v>0</v>
      </c>
    </row>
    <row r="27" spans="1:8" s="8" customFormat="1" ht="22.5" customHeight="1" x14ac:dyDescent="0.2">
      <c r="A27" s="110"/>
      <c r="B27" s="122"/>
      <c r="C27" s="111" t="str">
        <f>"SOUS TOTAL "&amp;B18</f>
        <v>SOUS TOTAL 11.4.2</v>
      </c>
      <c r="D27" s="112"/>
      <c r="E27" s="112"/>
      <c r="F27" s="113"/>
      <c r="G27" s="114"/>
      <c r="H27" s="115">
        <f>SUM(H18:H26)</f>
        <v>0</v>
      </c>
    </row>
    <row r="28" spans="1:8" ht="22.5" customHeight="1" x14ac:dyDescent="0.2">
      <c r="A28" s="103"/>
      <c r="B28" s="144" t="s">
        <v>395</v>
      </c>
      <c r="C28" s="104" t="s">
        <v>376</v>
      </c>
      <c r="D28" s="104"/>
      <c r="E28" s="104"/>
      <c r="F28" s="105"/>
      <c r="G28" s="106"/>
      <c r="H28" s="107"/>
    </row>
    <row r="29" spans="1:8" s="15" customFormat="1" ht="22.5" customHeight="1" x14ac:dyDescent="0.2">
      <c r="A29" s="108"/>
      <c r="B29" s="117"/>
      <c r="C29" s="421" t="s">
        <v>367</v>
      </c>
      <c r="D29" s="422"/>
      <c r="E29" s="82" t="s">
        <v>5</v>
      </c>
      <c r="F29" s="83"/>
      <c r="G29" s="84"/>
      <c r="H29" s="85">
        <f>G29*F29</f>
        <v>0</v>
      </c>
    </row>
    <row r="30" spans="1:8" s="15" customFormat="1" ht="22.5" customHeight="1" x14ac:dyDescent="0.2">
      <c r="A30" s="108"/>
      <c r="B30" s="117"/>
      <c r="C30" s="423" t="s">
        <v>368</v>
      </c>
      <c r="D30" s="393"/>
      <c r="E30" s="86" t="s">
        <v>5</v>
      </c>
      <c r="F30" s="87"/>
      <c r="G30" s="88"/>
      <c r="H30" s="27">
        <f t="shared" ref="H30:H36" si="2">G30*F30</f>
        <v>0</v>
      </c>
    </row>
    <row r="31" spans="1:8" s="15" customFormat="1" ht="22.5" customHeight="1" x14ac:dyDescent="0.2">
      <c r="A31" s="108"/>
      <c r="B31" s="117"/>
      <c r="C31" s="423" t="s">
        <v>369</v>
      </c>
      <c r="D31" s="393"/>
      <c r="E31" s="86" t="s">
        <v>5</v>
      </c>
      <c r="F31" s="87"/>
      <c r="G31" s="88"/>
      <c r="H31" s="27">
        <f t="shared" si="2"/>
        <v>0</v>
      </c>
    </row>
    <row r="32" spans="1:8" s="15" customFormat="1" ht="22.5" customHeight="1" x14ac:dyDescent="0.2">
      <c r="A32" s="108"/>
      <c r="B32" s="117"/>
      <c r="C32" s="423" t="s">
        <v>370</v>
      </c>
      <c r="D32" s="393"/>
      <c r="E32" s="86" t="s">
        <v>5</v>
      </c>
      <c r="F32" s="87"/>
      <c r="G32" s="88"/>
      <c r="H32" s="27">
        <f t="shared" si="2"/>
        <v>0</v>
      </c>
    </row>
    <row r="33" spans="1:8" s="15" customFormat="1" ht="22.5" customHeight="1" x14ac:dyDescent="0.2">
      <c r="A33" s="108"/>
      <c r="B33" s="117"/>
      <c r="C33" s="423" t="s">
        <v>371</v>
      </c>
      <c r="D33" s="393"/>
      <c r="E33" s="86" t="s">
        <v>5</v>
      </c>
      <c r="F33" s="87"/>
      <c r="G33" s="88"/>
      <c r="H33" s="27">
        <f t="shared" si="2"/>
        <v>0</v>
      </c>
    </row>
    <row r="34" spans="1:8" s="15" customFormat="1" ht="22.5" customHeight="1" x14ac:dyDescent="0.2">
      <c r="A34" s="108"/>
      <c r="B34" s="117"/>
      <c r="C34" s="423" t="s">
        <v>372</v>
      </c>
      <c r="D34" s="393"/>
      <c r="E34" s="86" t="s">
        <v>5</v>
      </c>
      <c r="F34" s="87"/>
      <c r="G34" s="88"/>
      <c r="H34" s="27">
        <f t="shared" si="2"/>
        <v>0</v>
      </c>
    </row>
    <row r="35" spans="1:8" s="15" customFormat="1" ht="22.5" customHeight="1" x14ac:dyDescent="0.2">
      <c r="A35" s="108"/>
      <c r="B35" s="117"/>
      <c r="C35" s="423" t="s">
        <v>373</v>
      </c>
      <c r="D35" s="393"/>
      <c r="E35" s="86" t="s">
        <v>5</v>
      </c>
      <c r="F35" s="87"/>
      <c r="G35" s="88"/>
      <c r="H35" s="27">
        <f t="shared" si="2"/>
        <v>0</v>
      </c>
    </row>
    <row r="36" spans="1:8" s="15" customFormat="1" ht="22.5" customHeight="1" x14ac:dyDescent="0.2">
      <c r="A36" s="109"/>
      <c r="B36" s="117"/>
      <c r="C36" s="424" t="s">
        <v>374</v>
      </c>
      <c r="D36" s="425"/>
      <c r="E36" s="89" t="s">
        <v>5</v>
      </c>
      <c r="F36" s="90"/>
      <c r="G36" s="91"/>
      <c r="H36" s="70">
        <f t="shared" si="2"/>
        <v>0</v>
      </c>
    </row>
    <row r="37" spans="1:8" s="8" customFormat="1" ht="22.5" customHeight="1" x14ac:dyDescent="0.2">
      <c r="A37" s="110"/>
      <c r="B37" s="122"/>
      <c r="C37" s="111" t="str">
        <f>"SOUS TOTAL "&amp;B28</f>
        <v>SOUS TOTAL 11.4.3</v>
      </c>
      <c r="D37" s="112"/>
      <c r="E37" s="112"/>
      <c r="F37" s="113"/>
      <c r="G37" s="114"/>
      <c r="H37" s="115">
        <f>SUM(H28:H36)</f>
        <v>0</v>
      </c>
    </row>
    <row r="38" spans="1:8" ht="22.5" customHeight="1" x14ac:dyDescent="0.2">
      <c r="A38" s="103"/>
      <c r="B38" s="144" t="s">
        <v>396</v>
      </c>
      <c r="C38" s="104" t="s">
        <v>377</v>
      </c>
      <c r="D38" s="104"/>
      <c r="E38" s="104"/>
      <c r="F38" s="105"/>
      <c r="G38" s="106"/>
      <c r="H38" s="107"/>
    </row>
    <row r="39" spans="1:8" s="15" customFormat="1" ht="22.5" customHeight="1" x14ac:dyDescent="0.2">
      <c r="A39" s="108"/>
      <c r="B39" s="117"/>
      <c r="C39" s="421" t="s">
        <v>367</v>
      </c>
      <c r="D39" s="422"/>
      <c r="E39" s="82" t="s">
        <v>5</v>
      </c>
      <c r="F39" s="83"/>
      <c r="G39" s="84"/>
      <c r="H39" s="85">
        <f>G39*F39</f>
        <v>0</v>
      </c>
    </row>
    <row r="40" spans="1:8" s="15" customFormat="1" ht="22.5" customHeight="1" x14ac:dyDescent="0.2">
      <c r="A40" s="108"/>
      <c r="B40" s="117"/>
      <c r="C40" s="423" t="s">
        <v>368</v>
      </c>
      <c r="D40" s="393"/>
      <c r="E40" s="86" t="s">
        <v>5</v>
      </c>
      <c r="F40" s="87"/>
      <c r="G40" s="88"/>
      <c r="H40" s="27">
        <f t="shared" ref="H40:H46" si="3">G40*F40</f>
        <v>0</v>
      </c>
    </row>
    <row r="41" spans="1:8" s="15" customFormat="1" ht="22.5" customHeight="1" x14ac:dyDescent="0.2">
      <c r="A41" s="108"/>
      <c r="B41" s="117"/>
      <c r="C41" s="423" t="s">
        <v>369</v>
      </c>
      <c r="D41" s="393"/>
      <c r="E41" s="86" t="s">
        <v>5</v>
      </c>
      <c r="F41" s="87"/>
      <c r="G41" s="88"/>
      <c r="H41" s="27">
        <f t="shared" si="3"/>
        <v>0</v>
      </c>
    </row>
    <row r="42" spans="1:8" s="15" customFormat="1" ht="22.5" customHeight="1" x14ac:dyDescent="0.2">
      <c r="A42" s="108"/>
      <c r="B42" s="117"/>
      <c r="C42" s="423" t="s">
        <v>370</v>
      </c>
      <c r="D42" s="393"/>
      <c r="E42" s="86" t="s">
        <v>5</v>
      </c>
      <c r="F42" s="87"/>
      <c r="G42" s="88"/>
      <c r="H42" s="27">
        <f t="shared" si="3"/>
        <v>0</v>
      </c>
    </row>
    <row r="43" spans="1:8" s="15" customFormat="1" ht="22.5" customHeight="1" x14ac:dyDescent="0.2">
      <c r="A43" s="108"/>
      <c r="B43" s="117"/>
      <c r="C43" s="423" t="s">
        <v>371</v>
      </c>
      <c r="D43" s="393"/>
      <c r="E43" s="86" t="s">
        <v>5</v>
      </c>
      <c r="F43" s="87"/>
      <c r="G43" s="88"/>
      <c r="H43" s="27">
        <f t="shared" si="3"/>
        <v>0</v>
      </c>
    </row>
    <row r="44" spans="1:8" s="15" customFormat="1" ht="22.5" customHeight="1" x14ac:dyDescent="0.2">
      <c r="A44" s="108"/>
      <c r="B44" s="117"/>
      <c r="C44" s="423" t="s">
        <v>372</v>
      </c>
      <c r="D44" s="393"/>
      <c r="E44" s="86" t="s">
        <v>5</v>
      </c>
      <c r="F44" s="87"/>
      <c r="G44" s="88"/>
      <c r="H44" s="27">
        <f t="shared" si="3"/>
        <v>0</v>
      </c>
    </row>
    <row r="45" spans="1:8" s="15" customFormat="1" ht="22.5" customHeight="1" x14ac:dyDescent="0.2">
      <c r="A45" s="108"/>
      <c r="B45" s="117"/>
      <c r="C45" s="423" t="s">
        <v>373</v>
      </c>
      <c r="D45" s="393"/>
      <c r="E45" s="86" t="s">
        <v>5</v>
      </c>
      <c r="F45" s="87"/>
      <c r="G45" s="88"/>
      <c r="H45" s="27">
        <f t="shared" si="3"/>
        <v>0</v>
      </c>
    </row>
    <row r="46" spans="1:8" s="15" customFormat="1" ht="22.5" customHeight="1" x14ac:dyDescent="0.2">
      <c r="A46" s="109"/>
      <c r="B46" s="117"/>
      <c r="C46" s="424" t="s">
        <v>374</v>
      </c>
      <c r="D46" s="425"/>
      <c r="E46" s="89" t="s">
        <v>5</v>
      </c>
      <c r="F46" s="90"/>
      <c r="G46" s="91"/>
      <c r="H46" s="70">
        <f t="shared" si="3"/>
        <v>0</v>
      </c>
    </row>
    <row r="47" spans="1:8" s="8" customFormat="1" ht="22.5" customHeight="1" x14ac:dyDescent="0.2">
      <c r="A47" s="110"/>
      <c r="B47" s="122"/>
      <c r="C47" s="111" t="str">
        <f>"SOUS TOTAL "&amp;B38</f>
        <v>SOUS TOTAL 11.4.4</v>
      </c>
      <c r="D47" s="112"/>
      <c r="E47" s="112"/>
      <c r="F47" s="113"/>
      <c r="G47" s="114"/>
      <c r="H47" s="115">
        <f>SUM(H38:H46)</f>
        <v>0</v>
      </c>
    </row>
    <row r="48" spans="1:8" ht="22.5" customHeight="1" x14ac:dyDescent="0.2">
      <c r="A48" s="103"/>
      <c r="B48" s="144" t="s">
        <v>397</v>
      </c>
      <c r="C48" s="104" t="s">
        <v>378</v>
      </c>
      <c r="D48" s="104"/>
      <c r="E48" s="104"/>
      <c r="F48" s="105"/>
      <c r="G48" s="106"/>
      <c r="H48" s="107"/>
    </row>
    <row r="49" spans="1:8" s="15" customFormat="1" ht="22.5" customHeight="1" x14ac:dyDescent="0.2">
      <c r="A49" s="108"/>
      <c r="B49" s="117"/>
      <c r="C49" s="421" t="s">
        <v>367</v>
      </c>
      <c r="D49" s="422"/>
      <c r="E49" s="82" t="s">
        <v>5</v>
      </c>
      <c r="F49" s="83"/>
      <c r="G49" s="84"/>
      <c r="H49" s="85">
        <f>G49*F49</f>
        <v>0</v>
      </c>
    </row>
    <row r="50" spans="1:8" s="15" customFormat="1" ht="22.5" customHeight="1" x14ac:dyDescent="0.2">
      <c r="A50" s="108"/>
      <c r="B50" s="117"/>
      <c r="C50" s="423" t="s">
        <v>368</v>
      </c>
      <c r="D50" s="393"/>
      <c r="E50" s="86" t="s">
        <v>5</v>
      </c>
      <c r="F50" s="87"/>
      <c r="G50" s="88"/>
      <c r="H50" s="27">
        <f t="shared" ref="H50:H56" si="4">G50*F50</f>
        <v>0</v>
      </c>
    </row>
    <row r="51" spans="1:8" s="15" customFormat="1" ht="22.5" customHeight="1" x14ac:dyDescent="0.2">
      <c r="A51" s="108"/>
      <c r="B51" s="117"/>
      <c r="C51" s="423" t="s">
        <v>369</v>
      </c>
      <c r="D51" s="393"/>
      <c r="E51" s="86" t="s">
        <v>5</v>
      </c>
      <c r="F51" s="87"/>
      <c r="G51" s="88"/>
      <c r="H51" s="27">
        <f t="shared" si="4"/>
        <v>0</v>
      </c>
    </row>
    <row r="52" spans="1:8" s="15" customFormat="1" ht="22.5" customHeight="1" x14ac:dyDescent="0.2">
      <c r="A52" s="108"/>
      <c r="B52" s="117"/>
      <c r="C52" s="423" t="s">
        <v>370</v>
      </c>
      <c r="D52" s="393"/>
      <c r="E52" s="86" t="s">
        <v>5</v>
      </c>
      <c r="F52" s="87"/>
      <c r="G52" s="88"/>
      <c r="H52" s="27">
        <f t="shared" si="4"/>
        <v>0</v>
      </c>
    </row>
    <row r="53" spans="1:8" s="15" customFormat="1" ht="22.5" customHeight="1" x14ac:dyDescent="0.2">
      <c r="A53" s="108"/>
      <c r="B53" s="117"/>
      <c r="C53" s="423" t="s">
        <v>371</v>
      </c>
      <c r="D53" s="393"/>
      <c r="E53" s="86" t="s">
        <v>5</v>
      </c>
      <c r="F53" s="87"/>
      <c r="G53" s="88"/>
      <c r="H53" s="27">
        <f t="shared" si="4"/>
        <v>0</v>
      </c>
    </row>
    <row r="54" spans="1:8" s="15" customFormat="1" ht="22.5" customHeight="1" x14ac:dyDescent="0.2">
      <c r="A54" s="108"/>
      <c r="B54" s="117"/>
      <c r="C54" s="423" t="s">
        <v>372</v>
      </c>
      <c r="D54" s="393"/>
      <c r="E54" s="86" t="s">
        <v>5</v>
      </c>
      <c r="F54" s="87"/>
      <c r="G54" s="88"/>
      <c r="H54" s="27">
        <f t="shared" si="4"/>
        <v>0</v>
      </c>
    </row>
    <row r="55" spans="1:8" s="15" customFormat="1" ht="22.5" customHeight="1" x14ac:dyDescent="0.2">
      <c r="A55" s="108"/>
      <c r="B55" s="117"/>
      <c r="C55" s="423" t="s">
        <v>373</v>
      </c>
      <c r="D55" s="393"/>
      <c r="E55" s="86" t="s">
        <v>5</v>
      </c>
      <c r="F55" s="87"/>
      <c r="G55" s="88"/>
      <c r="H55" s="27">
        <f t="shared" si="4"/>
        <v>0</v>
      </c>
    </row>
    <row r="56" spans="1:8" s="15" customFormat="1" ht="22.5" customHeight="1" x14ac:dyDescent="0.2">
      <c r="A56" s="109"/>
      <c r="B56" s="117"/>
      <c r="C56" s="424" t="s">
        <v>374</v>
      </c>
      <c r="D56" s="425"/>
      <c r="E56" s="89" t="s">
        <v>5</v>
      </c>
      <c r="F56" s="90"/>
      <c r="G56" s="91"/>
      <c r="H56" s="70">
        <f t="shared" si="4"/>
        <v>0</v>
      </c>
    </row>
    <row r="57" spans="1:8" s="8" customFormat="1" ht="22.5" customHeight="1" x14ac:dyDescent="0.2">
      <c r="A57" s="110"/>
      <c r="B57" s="122"/>
      <c r="C57" s="111" t="str">
        <f>"SOUS TOTAL "&amp;B48</f>
        <v>SOUS TOTAL 11.4.5</v>
      </c>
      <c r="D57" s="112"/>
      <c r="E57" s="112"/>
      <c r="F57" s="113"/>
      <c r="G57" s="114"/>
      <c r="H57" s="115">
        <f>SUM(H48:H56)</f>
        <v>0</v>
      </c>
    </row>
    <row r="58" spans="1:8" ht="22.5" customHeight="1" x14ac:dyDescent="0.2">
      <c r="A58" s="103"/>
      <c r="B58" s="144" t="s">
        <v>398</v>
      </c>
      <c r="C58" s="104" t="s">
        <v>379</v>
      </c>
      <c r="D58" s="104"/>
      <c r="E58" s="104"/>
      <c r="F58" s="105"/>
      <c r="G58" s="106"/>
      <c r="H58" s="107"/>
    </row>
    <row r="59" spans="1:8" s="15" customFormat="1" ht="22.5" customHeight="1" x14ac:dyDescent="0.2">
      <c r="A59" s="108"/>
      <c r="B59" s="117"/>
      <c r="C59" s="421" t="s">
        <v>380</v>
      </c>
      <c r="D59" s="422"/>
      <c r="E59" s="82" t="s">
        <v>5</v>
      </c>
      <c r="F59" s="83"/>
      <c r="G59" s="84"/>
      <c r="H59" s="85">
        <f>G59*F59</f>
        <v>0</v>
      </c>
    </row>
    <row r="60" spans="1:8" s="15" customFormat="1" ht="22.5" customHeight="1" x14ac:dyDescent="0.2">
      <c r="A60" s="108"/>
      <c r="B60" s="117"/>
      <c r="C60" s="423" t="s">
        <v>369</v>
      </c>
      <c r="D60" s="393"/>
      <c r="E60" s="86" t="s">
        <v>5</v>
      </c>
      <c r="F60" s="87"/>
      <c r="G60" s="88"/>
      <c r="H60" s="27">
        <f t="shared" ref="H60:H63" si="5">G60*F60</f>
        <v>0</v>
      </c>
    </row>
    <row r="61" spans="1:8" s="15" customFormat="1" ht="22.5" customHeight="1" x14ac:dyDescent="0.2">
      <c r="A61" s="108"/>
      <c r="B61" s="117"/>
      <c r="C61" s="423" t="s">
        <v>372</v>
      </c>
      <c r="D61" s="393"/>
      <c r="E61" s="86" t="s">
        <v>5</v>
      </c>
      <c r="F61" s="87"/>
      <c r="G61" s="88"/>
      <c r="H61" s="27">
        <f t="shared" si="5"/>
        <v>0</v>
      </c>
    </row>
    <row r="62" spans="1:8" s="15" customFormat="1" ht="22.5" customHeight="1" x14ac:dyDescent="0.2">
      <c r="A62" s="108"/>
      <c r="B62" s="117"/>
      <c r="C62" s="423" t="s">
        <v>373</v>
      </c>
      <c r="D62" s="393"/>
      <c r="E62" s="86" t="s">
        <v>5</v>
      </c>
      <c r="F62" s="87"/>
      <c r="G62" s="88"/>
      <c r="H62" s="27">
        <f t="shared" si="5"/>
        <v>0</v>
      </c>
    </row>
    <row r="63" spans="1:8" s="15" customFormat="1" ht="22.5" customHeight="1" x14ac:dyDescent="0.2">
      <c r="A63" s="109"/>
      <c r="B63" s="117"/>
      <c r="C63" s="424" t="s">
        <v>374</v>
      </c>
      <c r="D63" s="425"/>
      <c r="E63" s="89" t="s">
        <v>5</v>
      </c>
      <c r="F63" s="90"/>
      <c r="G63" s="91"/>
      <c r="H63" s="70">
        <f t="shared" si="5"/>
        <v>0</v>
      </c>
    </row>
    <row r="64" spans="1:8" s="8" customFormat="1" ht="22.5" customHeight="1" x14ac:dyDescent="0.2">
      <c r="A64" s="110"/>
      <c r="B64" s="122"/>
      <c r="C64" s="111" t="str">
        <f>"SOUS TOTAL "&amp;B58</f>
        <v>SOUS TOTAL 11.4.6</v>
      </c>
      <c r="D64" s="112"/>
      <c r="E64" s="112"/>
      <c r="F64" s="113"/>
      <c r="G64" s="114"/>
      <c r="H64" s="115">
        <f>SUM(H58:H63)</f>
        <v>0</v>
      </c>
    </row>
    <row r="65" spans="1:9" customFormat="1" ht="4.5" customHeight="1" x14ac:dyDescent="0.2">
      <c r="B65" s="123"/>
    </row>
    <row r="66" spans="1:9" s="35" customFormat="1" ht="22.5" customHeight="1" x14ac:dyDescent="0.2">
      <c r="A66" s="412" t="str">
        <f>A3</f>
        <v>Partie GTB</v>
      </c>
      <c r="B66" s="413"/>
      <c r="C66" s="414"/>
      <c r="D66" s="176" t="s">
        <v>26</v>
      </c>
      <c r="E66" s="177"/>
      <c r="F66" s="178"/>
      <c r="G66" s="179"/>
      <c r="H66" s="180">
        <f>H64+H57+H47+H37+H27+H17</f>
        <v>0</v>
      </c>
      <c r="I66" s="181"/>
    </row>
    <row r="67" spans="1:9" s="35" customFormat="1" ht="22.5" customHeight="1" x14ac:dyDescent="0.2">
      <c r="A67" s="415"/>
      <c r="B67" s="416"/>
      <c r="C67" s="417"/>
      <c r="D67" s="176" t="s">
        <v>27</v>
      </c>
      <c r="E67" s="177"/>
      <c r="F67" s="178"/>
      <c r="G67" s="179"/>
      <c r="H67" s="180">
        <f>H66*0.2</f>
        <v>0</v>
      </c>
      <c r="I67" s="181"/>
    </row>
    <row r="68" spans="1:9" s="35" customFormat="1" ht="22.5" customHeight="1" x14ac:dyDescent="0.2">
      <c r="A68" s="418"/>
      <c r="B68" s="419"/>
      <c r="C68" s="420"/>
      <c r="D68" s="176" t="s">
        <v>28</v>
      </c>
      <c r="E68" s="177"/>
      <c r="F68" s="178"/>
      <c r="G68" s="179"/>
      <c r="H68" s="180">
        <f>H66+H67</f>
        <v>0</v>
      </c>
      <c r="I68" s="181"/>
    </row>
  </sheetData>
  <autoFilter ref="A6:H86" xr:uid="{00000000-0009-0000-0000-000001000000}"/>
  <mergeCells count="46">
    <mergeCell ref="C9:D9"/>
    <mergeCell ref="C10:D10"/>
    <mergeCell ref="C11:D11"/>
    <mergeCell ref="C12:D12"/>
    <mergeCell ref="C13:D13"/>
    <mergeCell ref="C14:D14"/>
    <mergeCell ref="C15:D15"/>
    <mergeCell ref="C16:D16"/>
    <mergeCell ref="C26:D26"/>
    <mergeCell ref="C19:D19"/>
    <mergeCell ref="C20:D20"/>
    <mergeCell ref="C21:D21"/>
    <mergeCell ref="C22:D22"/>
    <mergeCell ref="C23:D23"/>
    <mergeCell ref="C24:D24"/>
    <mergeCell ref="C25:D25"/>
    <mergeCell ref="C42:D42"/>
    <mergeCell ref="C29:D29"/>
    <mergeCell ref="C30:D30"/>
    <mergeCell ref="C31:D31"/>
    <mergeCell ref="C32:D32"/>
    <mergeCell ref="C33:D33"/>
    <mergeCell ref="C34:D34"/>
    <mergeCell ref="C35:D35"/>
    <mergeCell ref="C36:D36"/>
    <mergeCell ref="C39:D39"/>
    <mergeCell ref="C40:D40"/>
    <mergeCell ref="C41:D41"/>
    <mergeCell ref="C56:D56"/>
    <mergeCell ref="C43:D43"/>
    <mergeCell ref="C44:D44"/>
    <mergeCell ref="C45:D45"/>
    <mergeCell ref="C46:D46"/>
    <mergeCell ref="C49:D49"/>
    <mergeCell ref="C50:D50"/>
    <mergeCell ref="C51:D51"/>
    <mergeCell ref="C52:D52"/>
    <mergeCell ref="C53:D53"/>
    <mergeCell ref="C54:D54"/>
    <mergeCell ref="C55:D55"/>
    <mergeCell ref="A66:C68"/>
    <mergeCell ref="C59:D59"/>
    <mergeCell ref="C60:D60"/>
    <mergeCell ref="C61:D61"/>
    <mergeCell ref="C62:D62"/>
    <mergeCell ref="C63:D63"/>
  </mergeCells>
  <pageMargins left="0.19685039370078741" right="0.19685039370078741" top="0.19685039370078741" bottom="0.19685039370078741" header="0" footer="0"/>
  <pageSetup paperSize="9" scale="73" fitToHeight="2" orientation="portrait" r:id="rId1"/>
  <rowBreaks count="1" manualBreakCount="1">
    <brk id="47"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A9DA2-D5E3-4D0C-80F8-31ED6A32186A}">
  <sheetPr>
    <pageSetUpPr fitToPage="1"/>
  </sheetPr>
  <dimension ref="A1:K31"/>
  <sheetViews>
    <sheetView workbookViewId="0">
      <selection activeCell="T15" sqref="T15"/>
    </sheetView>
  </sheetViews>
  <sheetFormatPr baseColWidth="10" defaultRowHeight="12.75" x14ac:dyDescent="0.2"/>
  <cols>
    <col min="1" max="2" width="7.140625" style="1" customWidth="1"/>
    <col min="3" max="3" width="58.5703125" style="1" customWidth="1"/>
    <col min="4" max="4" width="14.28515625" style="1" customWidth="1"/>
    <col min="5" max="5" width="7.140625" style="1" customWidth="1"/>
    <col min="6" max="6" width="10" style="1" customWidth="1"/>
    <col min="7" max="8" width="14.28515625" style="1" customWidth="1"/>
    <col min="9" max="10" width="1.42578125" customWidth="1"/>
    <col min="11" max="11" width="14.28515625" customWidth="1"/>
  </cols>
  <sheetData>
    <row r="1" spans="1:11" s="132" customFormat="1" ht="18.75" x14ac:dyDescent="0.3">
      <c r="A1" s="205" t="str">
        <f>ENTETE!B26</f>
        <v>DECOMPOSITION DU PRIX GLOBAL ET FORFAITAIRE</v>
      </c>
    </row>
    <row r="3" spans="1:11" x14ac:dyDescent="0.2">
      <c r="A3" s="154"/>
      <c r="B3" s="155"/>
      <c r="C3" s="155" t="s">
        <v>0</v>
      </c>
      <c r="D3" s="155"/>
      <c r="E3" s="155"/>
      <c r="F3" s="155"/>
      <c r="G3" s="156"/>
      <c r="H3" s="157" t="s">
        <v>414</v>
      </c>
    </row>
    <row r="4" spans="1:11" x14ac:dyDescent="0.2">
      <c r="A4" s="158"/>
      <c r="B4" s="159"/>
      <c r="C4" s="159"/>
      <c r="D4" s="159"/>
      <c r="E4" s="159"/>
      <c r="F4" s="159"/>
      <c r="G4" s="160"/>
      <c r="H4" s="161"/>
    </row>
    <row r="5" spans="1:11" ht="4.5" customHeight="1" x14ac:dyDescent="0.2">
      <c r="A5" s="59"/>
      <c r="B5" s="59"/>
      <c r="C5" s="59"/>
      <c r="D5" s="59"/>
      <c r="E5" s="59"/>
      <c r="F5" s="59"/>
      <c r="G5" s="59"/>
      <c r="H5" s="59"/>
    </row>
    <row r="6" spans="1:11" ht="22.5" customHeight="1" x14ac:dyDescent="0.2">
      <c r="A6" s="162"/>
      <c r="B6" s="182"/>
      <c r="C6" s="185" t="str">
        <f>'DPGF CVCP'!A3</f>
        <v>Partie CHAUFFAGE, VENTILATION, CLIMATISATION &amp; PLOMBERIE</v>
      </c>
      <c r="D6" s="186"/>
      <c r="E6" s="186"/>
      <c r="F6" s="187"/>
      <c r="G6" s="188"/>
      <c r="H6" s="189">
        <f>[1]FERME!I33</f>
        <v>0</v>
      </c>
    </row>
    <row r="7" spans="1:11" ht="22.5" customHeight="1" x14ac:dyDescent="0.2">
      <c r="A7" s="34"/>
      <c r="B7" s="183"/>
      <c r="C7" s="190" t="str">
        <f>'DPGF Elec.'!A3</f>
        <v>Partie ELECTRICITE COURANTS FORTS &amp; COURANTS FAIBLES</v>
      </c>
      <c r="D7" s="191"/>
      <c r="E7" s="191"/>
      <c r="F7" s="192"/>
      <c r="G7" s="193"/>
      <c r="H7" s="194">
        <f>[1]OPTIONNELLE!I68</f>
        <v>0</v>
      </c>
    </row>
    <row r="8" spans="1:11" ht="22.5" customHeight="1" x14ac:dyDescent="0.2">
      <c r="A8" s="116"/>
      <c r="B8" s="184"/>
      <c r="C8" s="195" t="str">
        <f>'DPGF GTB'!A3</f>
        <v>Partie GTB</v>
      </c>
      <c r="D8" s="196"/>
      <c r="E8" s="196"/>
      <c r="F8" s="197"/>
      <c r="G8" s="198"/>
      <c r="H8" s="199">
        <f>[1]OPTIONNELLE!I69</f>
        <v>0</v>
      </c>
    </row>
    <row r="9" spans="1:11" ht="4.5" customHeight="1" x14ac:dyDescent="0.2">
      <c r="A9" s="163"/>
      <c r="B9"/>
      <c r="C9"/>
      <c r="D9"/>
      <c r="E9"/>
      <c r="F9"/>
      <c r="G9"/>
      <c r="H9"/>
    </row>
    <row r="10" spans="1:11" ht="22.5" customHeight="1" x14ac:dyDescent="0.2">
      <c r="A10" s="426" t="s">
        <v>415</v>
      </c>
      <c r="B10" s="427"/>
      <c r="C10" s="428"/>
      <c r="D10" s="200" t="s">
        <v>26</v>
      </c>
      <c r="E10" s="201"/>
      <c r="F10" s="202"/>
      <c r="G10" s="203"/>
      <c r="H10" s="204">
        <f>H6+H8</f>
        <v>0</v>
      </c>
      <c r="J10" s="164"/>
      <c r="K10" s="384" t="s">
        <v>416</v>
      </c>
    </row>
    <row r="11" spans="1:11" ht="22.5" customHeight="1" x14ac:dyDescent="0.2">
      <c r="A11" s="429"/>
      <c r="B11" s="430"/>
      <c r="C11" s="431"/>
      <c r="D11" s="200" t="s">
        <v>27</v>
      </c>
      <c r="E11" s="201"/>
      <c r="F11" s="202"/>
      <c r="G11" s="203"/>
      <c r="H11" s="204">
        <f>ROUND(H10*0.2,2)</f>
        <v>0</v>
      </c>
      <c r="J11" s="165"/>
      <c r="K11" s="384"/>
    </row>
    <row r="12" spans="1:11" ht="22.5" customHeight="1" x14ac:dyDescent="0.2">
      <c r="A12" s="432"/>
      <c r="B12" s="433"/>
      <c r="C12" s="434"/>
      <c r="D12" s="200" t="s">
        <v>28</v>
      </c>
      <c r="E12" s="201"/>
      <c r="F12" s="202"/>
      <c r="G12" s="203"/>
      <c r="H12" s="204">
        <f>ROUND(H10*1.2,2)</f>
        <v>0</v>
      </c>
      <c r="J12" s="166"/>
      <c r="K12" s="384"/>
    </row>
    <row r="13" spans="1:11" x14ac:dyDescent="0.2">
      <c r="A13" s="167"/>
    </row>
    <row r="14" spans="1:11" x14ac:dyDescent="0.2">
      <c r="A14" s="167"/>
    </row>
    <row r="15" spans="1:11" x14ac:dyDescent="0.2">
      <c r="A15" s="167"/>
    </row>
    <row r="16" spans="1:11" x14ac:dyDescent="0.2">
      <c r="A16" s="167"/>
    </row>
    <row r="17" spans="1:1" x14ac:dyDescent="0.2">
      <c r="A17" s="167"/>
    </row>
    <row r="18" spans="1:1" x14ac:dyDescent="0.2">
      <c r="A18" s="167"/>
    </row>
    <row r="19" spans="1:1" x14ac:dyDescent="0.2">
      <c r="A19" s="167"/>
    </row>
    <row r="20" spans="1:1" x14ac:dyDescent="0.2">
      <c r="A20" s="167"/>
    </row>
    <row r="21" spans="1:1" x14ac:dyDescent="0.2">
      <c r="A21" s="167"/>
    </row>
    <row r="22" spans="1:1" x14ac:dyDescent="0.2">
      <c r="A22" s="167"/>
    </row>
    <row r="23" spans="1:1" x14ac:dyDescent="0.2">
      <c r="A23" s="167"/>
    </row>
    <row r="24" spans="1:1" x14ac:dyDescent="0.2">
      <c r="A24" s="167"/>
    </row>
    <row r="25" spans="1:1" x14ac:dyDescent="0.2">
      <c r="A25" s="167"/>
    </row>
    <row r="26" spans="1:1" x14ac:dyDescent="0.2">
      <c r="A26" s="167"/>
    </row>
    <row r="27" spans="1:1" x14ac:dyDescent="0.2">
      <c r="A27" s="167"/>
    </row>
    <row r="28" spans="1:1" x14ac:dyDescent="0.2">
      <c r="A28" s="167"/>
    </row>
    <row r="29" spans="1:1" x14ac:dyDescent="0.2">
      <c r="A29" s="167"/>
    </row>
    <row r="30" spans="1:1" x14ac:dyDescent="0.2">
      <c r="A30" s="167"/>
    </row>
    <row r="31" spans="1:1" x14ac:dyDescent="0.2">
      <c r="A31" s="167"/>
    </row>
  </sheetData>
  <mergeCells count="2">
    <mergeCell ref="A10:C12"/>
    <mergeCell ref="K10:K12"/>
  </mergeCells>
  <pageMargins left="0.19685039370078741" right="0.19685039370078741" top="0.19685039370078741" bottom="0.19685039370078741" header="0" footer="0"/>
  <pageSetup paperSize="9" scale="76" fitToHeight="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9</vt:i4>
      </vt:variant>
    </vt:vector>
  </HeadingPairs>
  <TitlesOfParts>
    <vt:vector size="14" baseType="lpstr">
      <vt:lpstr>ENTETE</vt:lpstr>
      <vt:lpstr>DPGF CVCP</vt:lpstr>
      <vt:lpstr>DPGF Elec.</vt:lpstr>
      <vt:lpstr>DPGF GTB</vt:lpstr>
      <vt:lpstr>RECAP</vt:lpstr>
      <vt:lpstr>'DPGF CVCP'!_Toc189485404</vt:lpstr>
      <vt:lpstr>'DPGF CVCP'!_Toc189485407</vt:lpstr>
      <vt:lpstr>'DPGF CVCP'!Impression_des_titres</vt:lpstr>
      <vt:lpstr>'DPGF GTB'!Impression_des_titres</vt:lpstr>
      <vt:lpstr>'DPGF CVCP'!Zone_d_impression</vt:lpstr>
      <vt:lpstr>'DPGF Elec.'!Zone_d_impression</vt:lpstr>
      <vt:lpstr>'DPGF GTB'!Zone_d_impression</vt:lpstr>
      <vt:lpstr>ENTETE!Zone_d_impression</vt:lpstr>
      <vt:lpstr>RECAP!Zone_d_impression</vt:lpstr>
    </vt:vector>
  </TitlesOfParts>
  <Company>MTES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Franck</dc:creator>
  <cp:lastModifiedBy>TRAN DELIGNY Nicolas</cp:lastModifiedBy>
  <cp:lastPrinted>2025-06-03T15:46:24Z</cp:lastPrinted>
  <dcterms:created xsi:type="dcterms:W3CDTF">2022-01-10T13:07:57Z</dcterms:created>
  <dcterms:modified xsi:type="dcterms:W3CDTF">2025-08-05T12:41:53Z</dcterms:modified>
</cp:coreProperties>
</file>